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85" activeTab="1"/>
  </bookViews>
  <sheets>
    <sheet name="工作表1" sheetId="2" r:id="rId1"/>
    <sheet name="工作表1 (2)" sheetId="3" r:id="rId2"/>
    <sheet name="工作表2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2" i="1"/>
  <c r="B82" i="1"/>
  <c r="I81" i="1"/>
  <c r="J81" i="1"/>
  <c r="K81" i="1"/>
  <c r="L81" i="1"/>
  <c r="H81" i="1"/>
  <c r="I80" i="1"/>
  <c r="J80" i="1"/>
  <c r="K80" i="1"/>
  <c r="L80" i="1"/>
  <c r="H8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2" i="1"/>
  <c r="J4" i="3"/>
  <c r="J5" i="3"/>
  <c r="J6" i="3"/>
  <c r="J7" i="3"/>
  <c r="J8" i="3"/>
  <c r="J9" i="3"/>
  <c r="J10" i="3"/>
  <c r="J11" i="3"/>
  <c r="J12" i="3"/>
  <c r="J3" i="3"/>
  <c r="H12" i="3" l="1"/>
  <c r="G12" i="3"/>
  <c r="F12" i="3"/>
  <c r="K12" i="3" s="1"/>
  <c r="I11" i="3"/>
  <c r="H11" i="3"/>
  <c r="G11" i="3"/>
  <c r="F11" i="3"/>
  <c r="K11" i="3" s="1"/>
  <c r="H10" i="3"/>
  <c r="G10" i="3"/>
  <c r="F10" i="3"/>
  <c r="K10" i="3" s="1"/>
  <c r="H9" i="3"/>
  <c r="G9" i="3"/>
  <c r="F9" i="3"/>
  <c r="I9" i="3" s="1"/>
  <c r="H8" i="3"/>
  <c r="G8" i="3"/>
  <c r="F8" i="3"/>
  <c r="K8" i="3" s="1"/>
  <c r="I7" i="3"/>
  <c r="H7" i="3"/>
  <c r="G7" i="3"/>
  <c r="F7" i="3"/>
  <c r="K7" i="3" s="1"/>
  <c r="H6" i="3"/>
  <c r="G6" i="3"/>
  <c r="F6" i="3"/>
  <c r="K6" i="3" s="1"/>
  <c r="H5" i="3"/>
  <c r="G5" i="3"/>
  <c r="F5" i="3"/>
  <c r="I5" i="3" s="1"/>
  <c r="H4" i="3"/>
  <c r="G4" i="3"/>
  <c r="F4" i="3"/>
  <c r="K4" i="3" s="1"/>
  <c r="I3" i="3"/>
  <c r="H3" i="3"/>
  <c r="G3" i="3"/>
  <c r="F3" i="3"/>
  <c r="K3" i="3" s="1"/>
  <c r="K5" i="3" l="1"/>
  <c r="I6" i="3"/>
  <c r="K9" i="3"/>
  <c r="I10" i="3"/>
  <c r="I4" i="3"/>
  <c r="I8" i="3"/>
  <c r="I12" i="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2" i="1"/>
  <c r="K11" i="2"/>
  <c r="K12" i="2"/>
  <c r="K8" i="2"/>
  <c r="K7" i="2"/>
  <c r="K4" i="2"/>
  <c r="K10" i="2"/>
  <c r="H10" i="2"/>
  <c r="I10" i="2"/>
  <c r="H11" i="2"/>
  <c r="H12" i="2"/>
  <c r="H9" i="2"/>
  <c r="H6" i="2"/>
  <c r="H8" i="2"/>
  <c r="H7" i="2"/>
  <c r="H5" i="2"/>
  <c r="H3" i="2"/>
  <c r="H4" i="2"/>
  <c r="F11" i="2"/>
  <c r="I11" i="2" s="1"/>
  <c r="F12" i="2"/>
  <c r="I12" i="2" s="1"/>
  <c r="F9" i="2"/>
  <c r="K9" i="2" s="1"/>
  <c r="F6" i="2"/>
  <c r="K6" i="2" s="1"/>
  <c r="F8" i="2"/>
  <c r="I8" i="2" s="1"/>
  <c r="F7" i="2"/>
  <c r="I7" i="2" s="1"/>
  <c r="F5" i="2"/>
  <c r="K5" i="2" s="1"/>
  <c r="F3" i="2"/>
  <c r="K3" i="2" s="1"/>
  <c r="F4" i="2"/>
  <c r="I4" i="2" s="1"/>
  <c r="F10" i="2"/>
  <c r="G11" i="2"/>
  <c r="G12" i="2"/>
  <c r="G9" i="2"/>
  <c r="G6" i="2"/>
  <c r="G8" i="2"/>
  <c r="G7" i="2"/>
  <c r="G5" i="2"/>
  <c r="G3" i="2"/>
  <c r="G4" i="2"/>
  <c r="G10" i="2"/>
  <c r="I3" i="2" l="1"/>
  <c r="I6" i="2"/>
  <c r="I5" i="2"/>
  <c r="I9" i="2"/>
</calcChain>
</file>

<file path=xl/sharedStrings.xml><?xml version="1.0" encoding="utf-8"?>
<sst xmlns="http://schemas.openxmlformats.org/spreadsheetml/2006/main" count="290" uniqueCount="119">
  <si>
    <t>身高</t>
  </si>
  <si>
    <t>體重</t>
  </si>
  <si>
    <t>出生年月日</t>
    <phoneticPr fontId="1" type="noConversion"/>
  </si>
  <si>
    <t>編號</t>
  </si>
  <si>
    <t>國家</t>
  </si>
  <si>
    <t>20~29歲</t>
  </si>
  <si>
    <t>30~39歲</t>
  </si>
  <si>
    <t>40~49歲</t>
  </si>
  <si>
    <t>名次</t>
  </si>
  <si>
    <t>達百萬人次</t>
  </si>
  <si>
    <t>香港</t>
    <phoneticPr fontId="4" type="noConversion"/>
  </si>
  <si>
    <t>大陸</t>
    <phoneticPr fontId="4" type="noConversion"/>
  </si>
  <si>
    <t>日本</t>
    <phoneticPr fontId="4" type="noConversion"/>
  </si>
  <si>
    <t>韓國</t>
    <phoneticPr fontId="4" type="noConversion"/>
  </si>
  <si>
    <t>新加坡</t>
    <phoneticPr fontId="4" type="noConversion"/>
  </si>
  <si>
    <t>泰國</t>
    <phoneticPr fontId="4" type="noConversion"/>
  </si>
  <si>
    <t>美國</t>
    <phoneticPr fontId="4" type="noConversion"/>
  </si>
  <si>
    <t>加拿大</t>
    <phoneticPr fontId="4" type="noConversion"/>
  </si>
  <si>
    <t>法國</t>
    <phoneticPr fontId="4" type="noConversion"/>
  </si>
  <si>
    <t>德國</t>
    <phoneticPr fontId="4" type="noConversion"/>
  </si>
  <si>
    <r>
      <t>國人出國年齡層分布表</t>
    </r>
    <r>
      <rPr>
        <b/>
        <sz val="14"/>
        <color rgb="FF00B050"/>
        <rFont val="華康正顏楷體W5"/>
        <family val="4"/>
        <charset val="136"/>
      </rPr>
      <t>(年度)</t>
    </r>
    <phoneticPr fontId="4" type="noConversion"/>
  </si>
  <si>
    <t>合計1</t>
    <phoneticPr fontId="1" type="noConversion"/>
  </si>
  <si>
    <t>合計2</t>
  </si>
  <si>
    <t>平均1</t>
    <phoneticPr fontId="1" type="noConversion"/>
  </si>
  <si>
    <t>平均2</t>
  </si>
  <si>
    <t>班級</t>
    <phoneticPr fontId="1" type="noConversion"/>
  </si>
  <si>
    <t>陳劭慈</t>
  </si>
  <si>
    <t>女</t>
  </si>
  <si>
    <t>方澤亞</t>
  </si>
  <si>
    <t>男</t>
  </si>
  <si>
    <t>王柏豪</t>
  </si>
  <si>
    <t>王嘉緯</t>
  </si>
  <si>
    <t>甘郁晨</t>
  </si>
  <si>
    <t>江緒祺</t>
  </si>
  <si>
    <t>何彥甫</t>
  </si>
  <si>
    <t>吳冠緯</t>
  </si>
  <si>
    <t>吳孟宸</t>
  </si>
  <si>
    <t>李祥睿</t>
  </si>
  <si>
    <t>李鴻亮</t>
  </si>
  <si>
    <t>林承寯</t>
  </si>
  <si>
    <t>林哲名</t>
  </si>
  <si>
    <t>林瀚維</t>
  </si>
  <si>
    <t>邱予謙</t>
  </si>
  <si>
    <t>侯冠辰</t>
  </si>
  <si>
    <t>俞惟傑</t>
  </si>
  <si>
    <t>柳辰諺</t>
  </si>
  <si>
    <t>張元瀚</t>
  </si>
  <si>
    <t>張軒誠</t>
  </si>
  <si>
    <t>張睿哲</t>
  </si>
  <si>
    <t>許宇鋒</t>
  </si>
  <si>
    <t>陳育德</t>
  </si>
  <si>
    <t>陳冠宇</t>
  </si>
  <si>
    <t>陳柏瑋</t>
  </si>
  <si>
    <t>陳炳廷</t>
  </si>
  <si>
    <t>陳紀諭</t>
  </si>
  <si>
    <t>陳致倫</t>
  </si>
  <si>
    <t>陳家德</t>
  </si>
  <si>
    <t>陳睿恩</t>
  </si>
  <si>
    <t>曾國揚</t>
  </si>
  <si>
    <t>楊勝淇</t>
  </si>
  <si>
    <t>劉庭峰</t>
  </si>
  <si>
    <t>劉國華</t>
  </si>
  <si>
    <t>劉駿毅</t>
  </si>
  <si>
    <t>鄭旭哲</t>
  </si>
  <si>
    <t>蘇冠丞</t>
  </si>
  <si>
    <t>王鈞彥</t>
  </si>
  <si>
    <t>王千豪</t>
  </si>
  <si>
    <t>王笠帆</t>
  </si>
  <si>
    <t>王嘉豪</t>
  </si>
  <si>
    <t>伍重羽</t>
  </si>
  <si>
    <t>江又翔</t>
  </si>
  <si>
    <t>吳哲源</t>
  </si>
  <si>
    <t>呂致緯</t>
  </si>
  <si>
    <t>李易軒</t>
  </si>
  <si>
    <t>李東豪</t>
  </si>
  <si>
    <t>李梓齊</t>
  </si>
  <si>
    <t>沈游崇寶</t>
  </si>
  <si>
    <t>周信丞</t>
  </si>
  <si>
    <t>周宥廷</t>
  </si>
  <si>
    <t>周軒賢</t>
  </si>
  <si>
    <t>林韋奇</t>
  </si>
  <si>
    <t>林峻賢</t>
  </si>
  <si>
    <t>洪子瑋</t>
  </si>
  <si>
    <t>唐旭平</t>
  </si>
  <si>
    <t>高宇鴻</t>
  </si>
  <si>
    <t>康洺綸</t>
  </si>
  <si>
    <t>張傅凱</t>
  </si>
  <si>
    <t>張嘉瑄</t>
  </si>
  <si>
    <t>許廷晨</t>
  </si>
  <si>
    <t>許皓欽</t>
  </si>
  <si>
    <t>陳品旭</t>
  </si>
  <si>
    <t>陳政錦</t>
  </si>
  <si>
    <t>陳柏融</t>
  </si>
  <si>
    <t>陳海欽</t>
  </si>
  <si>
    <t>楊宇翔</t>
  </si>
  <si>
    <t>楊孟儒</t>
  </si>
  <si>
    <t>楊景元</t>
  </si>
  <si>
    <t>劉信佑</t>
  </si>
  <si>
    <t>劉彥傑</t>
  </si>
  <si>
    <t>劉科胤</t>
  </si>
  <si>
    <t>潘咨安</t>
  </si>
  <si>
    <t>賴樂森</t>
  </si>
  <si>
    <t>鍾濬哲</t>
  </si>
  <si>
    <t>陳磊昊</t>
  </si>
  <si>
    <t>張乃仁</t>
  </si>
  <si>
    <t>號碼</t>
    <phoneticPr fontId="1" type="noConversion"/>
  </si>
  <si>
    <t>學號</t>
    <phoneticPr fontId="1" type="noConversion"/>
  </si>
  <si>
    <t>名字</t>
    <phoneticPr fontId="1" type="noConversion"/>
  </si>
  <si>
    <t>性別</t>
    <phoneticPr fontId="1" type="noConversion"/>
  </si>
  <si>
    <t>汽一仁</t>
    <phoneticPr fontId="1" type="noConversion"/>
  </si>
  <si>
    <t>汽一仁</t>
    <phoneticPr fontId="1" type="noConversion"/>
  </si>
  <si>
    <t>汽一智</t>
    <phoneticPr fontId="1" type="noConversion"/>
  </si>
  <si>
    <t>BMI</t>
    <phoneticPr fontId="1" type="noConversion"/>
  </si>
  <si>
    <t>身高(公尺)</t>
    <phoneticPr fontId="1" type="noConversion"/>
  </si>
  <si>
    <t>20~29少到多</t>
    <phoneticPr fontId="1" type="noConversion"/>
  </si>
  <si>
    <t>最大</t>
    <phoneticPr fontId="1" type="noConversion"/>
  </si>
  <si>
    <t>最小</t>
    <phoneticPr fontId="1" type="noConversion"/>
  </si>
  <si>
    <t>人數</t>
    <phoneticPr fontId="1" type="noConversion"/>
  </si>
  <si>
    <t>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</si>
</sst>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2"/>
      <color rgb="FF00B050"/>
      <name val="華康正顏楷體W5"/>
      <family val="4"/>
      <charset val="136"/>
    </font>
    <font>
      <b/>
      <sz val="14"/>
      <color rgb="FF00B050"/>
      <name val="華康正顏楷體W5"/>
      <family val="4"/>
      <charset val="136"/>
    </font>
    <font>
      <sz val="9"/>
      <name val="新細明體"/>
      <family val="1"/>
      <charset val="136"/>
    </font>
    <font>
      <sz val="13"/>
      <color theme="1"/>
      <name val="華康中黑體"/>
      <family val="3"/>
      <charset val="136"/>
    </font>
    <font>
      <sz val="12"/>
      <name val="Times New Roman"/>
      <family val="1"/>
    </font>
    <font>
      <sz val="12"/>
      <name val="華康細黑體"/>
      <family val="3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1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98" workbookViewId="0">
      <selection activeCell="I15" sqref="I15"/>
    </sheetView>
  </sheetViews>
  <sheetFormatPr defaultRowHeight="16.5" x14ac:dyDescent="0.25"/>
  <cols>
    <col min="1" max="1" width="9.125" customWidth="1"/>
    <col min="3" max="3" width="9.125" customWidth="1"/>
    <col min="4" max="4" width="10.625" customWidth="1"/>
    <col min="5" max="5" width="9.625" customWidth="1"/>
    <col min="8" max="8" width="11.375" bestFit="1" customWidth="1"/>
    <col min="9" max="9" width="13" bestFit="1" customWidth="1"/>
    <col min="11" max="11" width="13.5" bestFit="1" customWidth="1"/>
  </cols>
  <sheetData>
    <row r="1" spans="1:11" ht="27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8</v>
      </c>
      <c r="K2" s="3" t="s">
        <v>9</v>
      </c>
    </row>
    <row r="3" spans="1:11" x14ac:dyDescent="0.25">
      <c r="A3" s="4">
        <v>9</v>
      </c>
      <c r="B3" s="5" t="s">
        <v>18</v>
      </c>
      <c r="C3" s="2">
        <v>7752</v>
      </c>
      <c r="D3" s="2">
        <v>12655</v>
      </c>
      <c r="E3" s="2">
        <v>10193</v>
      </c>
      <c r="F3" s="6">
        <f t="shared" ref="F3:F12" si="0">SUM(C3:E3)</f>
        <v>30600</v>
      </c>
      <c r="G3" s="6">
        <f t="shared" ref="G3:G12" si="1">C3+D3+E3</f>
        <v>30600</v>
      </c>
      <c r="H3" s="2">
        <f t="shared" ref="H3:H12" si="2">AVERAGE(C3:E3)</f>
        <v>10200</v>
      </c>
      <c r="I3" s="2">
        <f t="shared" ref="I3:I12" si="3">F3/3</f>
        <v>10200</v>
      </c>
      <c r="J3" s="4"/>
      <c r="K3" s="7" t="str">
        <f t="shared" ref="K3:K12" si="4">IF(F3&gt;=1000000,"是","否")</f>
        <v>否</v>
      </c>
    </row>
    <row r="4" spans="1:11" x14ac:dyDescent="0.25">
      <c r="A4" s="4">
        <v>10</v>
      </c>
      <c r="B4" s="5" t="s">
        <v>19</v>
      </c>
      <c r="C4" s="2">
        <v>8234</v>
      </c>
      <c r="D4" s="2">
        <v>16433</v>
      </c>
      <c r="E4" s="2">
        <v>15047</v>
      </c>
      <c r="F4" s="6">
        <f t="shared" si="0"/>
        <v>39714</v>
      </c>
      <c r="G4" s="6">
        <f t="shared" si="1"/>
        <v>39714</v>
      </c>
      <c r="H4" s="2">
        <f t="shared" si="2"/>
        <v>13238</v>
      </c>
      <c r="I4" s="2">
        <f t="shared" si="3"/>
        <v>13238</v>
      </c>
      <c r="J4" s="2"/>
      <c r="K4" s="7" t="str">
        <f t="shared" si="4"/>
        <v>否</v>
      </c>
    </row>
    <row r="5" spans="1:11" x14ac:dyDescent="0.25">
      <c r="A5" s="4">
        <v>8</v>
      </c>
      <c r="B5" s="5" t="s">
        <v>17</v>
      </c>
      <c r="C5" s="2">
        <v>10901</v>
      </c>
      <c r="D5" s="2">
        <v>11795</v>
      </c>
      <c r="E5" s="2">
        <v>13381</v>
      </c>
      <c r="F5" s="6">
        <f t="shared" si="0"/>
        <v>36077</v>
      </c>
      <c r="G5" s="6">
        <f t="shared" si="1"/>
        <v>36077</v>
      </c>
      <c r="H5" s="2">
        <f t="shared" si="2"/>
        <v>12025.666666666666</v>
      </c>
      <c r="I5" s="2">
        <f t="shared" si="3"/>
        <v>12025.666666666666</v>
      </c>
      <c r="J5" s="2"/>
      <c r="K5" s="7" t="str">
        <f t="shared" si="4"/>
        <v>否</v>
      </c>
    </row>
    <row r="6" spans="1:11" x14ac:dyDescent="0.25">
      <c r="A6" s="4">
        <v>5</v>
      </c>
      <c r="B6" s="5" t="s">
        <v>14</v>
      </c>
      <c r="C6" s="2">
        <v>60136</v>
      </c>
      <c r="D6" s="2">
        <v>76539</v>
      </c>
      <c r="E6" s="2">
        <v>64239</v>
      </c>
      <c r="F6" s="6">
        <f t="shared" si="0"/>
        <v>200914</v>
      </c>
      <c r="G6" s="6">
        <f t="shared" si="1"/>
        <v>200914</v>
      </c>
      <c r="H6" s="2">
        <f t="shared" si="2"/>
        <v>66971.333333333328</v>
      </c>
      <c r="I6" s="2">
        <f t="shared" si="3"/>
        <v>66971.333333333328</v>
      </c>
      <c r="J6" s="4"/>
      <c r="K6" s="7" t="str">
        <f t="shared" si="4"/>
        <v>否</v>
      </c>
    </row>
    <row r="7" spans="1:11" x14ac:dyDescent="0.25">
      <c r="A7" s="4">
        <v>7</v>
      </c>
      <c r="B7" s="5" t="s">
        <v>16</v>
      </c>
      <c r="C7" s="2">
        <v>69936</v>
      </c>
      <c r="D7" s="2">
        <v>99952</v>
      </c>
      <c r="E7" s="2">
        <v>92493</v>
      </c>
      <c r="F7" s="6">
        <f t="shared" si="0"/>
        <v>262381</v>
      </c>
      <c r="G7" s="6">
        <f t="shared" si="1"/>
        <v>262381</v>
      </c>
      <c r="H7" s="2">
        <f t="shared" si="2"/>
        <v>87460.333333333328</v>
      </c>
      <c r="I7" s="2">
        <f t="shared" si="3"/>
        <v>87460.333333333328</v>
      </c>
      <c r="J7" s="4"/>
      <c r="K7" s="7" t="str">
        <f t="shared" si="4"/>
        <v>否</v>
      </c>
    </row>
    <row r="8" spans="1:11" x14ac:dyDescent="0.25">
      <c r="A8" s="4">
        <v>6</v>
      </c>
      <c r="B8" s="5" t="s">
        <v>15</v>
      </c>
      <c r="C8" s="2">
        <v>116941</v>
      </c>
      <c r="D8" s="2">
        <v>135033</v>
      </c>
      <c r="E8" s="2">
        <v>101130</v>
      </c>
      <c r="F8" s="6">
        <f t="shared" si="0"/>
        <v>353104</v>
      </c>
      <c r="G8" s="6">
        <f t="shared" si="1"/>
        <v>353104</v>
      </c>
      <c r="H8" s="2">
        <f t="shared" si="2"/>
        <v>117701.33333333333</v>
      </c>
      <c r="I8" s="2">
        <f t="shared" si="3"/>
        <v>117701.33333333333</v>
      </c>
      <c r="J8" s="2"/>
      <c r="K8" s="7" t="str">
        <f t="shared" si="4"/>
        <v>否</v>
      </c>
    </row>
    <row r="9" spans="1:11" x14ac:dyDescent="0.25">
      <c r="A9" s="4">
        <v>4</v>
      </c>
      <c r="B9" s="5" t="s">
        <v>13</v>
      </c>
      <c r="C9" s="2">
        <v>177825</v>
      </c>
      <c r="D9" s="2">
        <v>213388</v>
      </c>
      <c r="E9" s="2">
        <v>154792</v>
      </c>
      <c r="F9" s="6">
        <f t="shared" si="0"/>
        <v>546005</v>
      </c>
      <c r="G9" s="6">
        <f t="shared" si="1"/>
        <v>546005</v>
      </c>
      <c r="H9" s="2">
        <f t="shared" si="2"/>
        <v>182001.66666666666</v>
      </c>
      <c r="I9" s="2">
        <f t="shared" si="3"/>
        <v>182001.66666666666</v>
      </c>
      <c r="J9" s="2"/>
      <c r="K9" s="7" t="str">
        <f t="shared" si="4"/>
        <v>否</v>
      </c>
    </row>
    <row r="10" spans="1:11" x14ac:dyDescent="0.25">
      <c r="A10" s="4">
        <v>1</v>
      </c>
      <c r="B10" s="5" t="s">
        <v>10</v>
      </c>
      <c r="C10" s="2">
        <v>268014</v>
      </c>
      <c r="D10" s="2">
        <v>454050</v>
      </c>
      <c r="E10" s="2">
        <v>438893</v>
      </c>
      <c r="F10" s="6">
        <f t="shared" si="0"/>
        <v>1160957</v>
      </c>
      <c r="G10" s="6">
        <f t="shared" si="1"/>
        <v>1160957</v>
      </c>
      <c r="H10" s="2">
        <f t="shared" si="2"/>
        <v>386985.66666666669</v>
      </c>
      <c r="I10" s="2">
        <f t="shared" si="3"/>
        <v>386985.66666666669</v>
      </c>
      <c r="J10" s="4"/>
      <c r="K10" s="7" t="str">
        <f t="shared" si="4"/>
        <v>是</v>
      </c>
    </row>
    <row r="11" spans="1:11" x14ac:dyDescent="0.25">
      <c r="A11" s="4">
        <v>2</v>
      </c>
      <c r="B11" s="5" t="s">
        <v>11</v>
      </c>
      <c r="C11" s="2">
        <v>286039</v>
      </c>
      <c r="D11" s="2">
        <v>627033</v>
      </c>
      <c r="E11" s="2">
        <v>886437</v>
      </c>
      <c r="F11" s="6">
        <f t="shared" si="0"/>
        <v>1799509</v>
      </c>
      <c r="G11" s="6">
        <f t="shared" si="1"/>
        <v>1799509</v>
      </c>
      <c r="H11" s="2">
        <f t="shared" si="2"/>
        <v>599836.33333333337</v>
      </c>
      <c r="I11" s="2">
        <f t="shared" si="3"/>
        <v>599836.33333333337</v>
      </c>
      <c r="J11" s="2"/>
      <c r="K11" s="7" t="str">
        <f t="shared" si="4"/>
        <v>是</v>
      </c>
    </row>
    <row r="12" spans="1:11" x14ac:dyDescent="0.25">
      <c r="A12" s="4">
        <v>3</v>
      </c>
      <c r="B12" s="5" t="s">
        <v>12</v>
      </c>
      <c r="C12" s="2">
        <v>739221</v>
      </c>
      <c r="D12" s="2">
        <v>1076673</v>
      </c>
      <c r="E12" s="2">
        <v>768012</v>
      </c>
      <c r="F12" s="6">
        <f t="shared" si="0"/>
        <v>2583906</v>
      </c>
      <c r="G12" s="6">
        <f t="shared" si="1"/>
        <v>2583906</v>
      </c>
      <c r="H12" s="2">
        <f t="shared" si="2"/>
        <v>861302</v>
      </c>
      <c r="I12" s="2">
        <f t="shared" si="3"/>
        <v>861302</v>
      </c>
      <c r="J12" s="4"/>
      <c r="K12" s="7" t="str">
        <f t="shared" si="4"/>
        <v>是</v>
      </c>
    </row>
    <row r="14" spans="1:11" x14ac:dyDescent="0.25">
      <c r="A14" t="s">
        <v>114</v>
      </c>
    </row>
  </sheetData>
  <sortState ref="A3:K12">
    <sortCondition ref="C2"/>
  </sortState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98" workbookViewId="0">
      <selection activeCell="H21" sqref="H21"/>
    </sheetView>
  </sheetViews>
  <sheetFormatPr defaultRowHeight="16.5" x14ac:dyDescent="0.25"/>
  <cols>
    <col min="1" max="1" width="9.125" customWidth="1"/>
    <col min="3" max="3" width="9.125" customWidth="1"/>
    <col min="4" max="4" width="10.625" customWidth="1"/>
    <col min="5" max="5" width="9.625" customWidth="1"/>
    <col min="8" max="8" width="11.375" bestFit="1" customWidth="1"/>
    <col min="9" max="9" width="13" bestFit="1" customWidth="1"/>
    <col min="11" max="11" width="13.5" bestFit="1" customWidth="1"/>
  </cols>
  <sheetData>
    <row r="1" spans="1:11" ht="27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8</v>
      </c>
      <c r="K2" s="3" t="s">
        <v>9</v>
      </c>
    </row>
    <row r="3" spans="1:11" x14ac:dyDescent="0.25">
      <c r="A3" s="4">
        <v>1</v>
      </c>
      <c r="B3" s="5" t="s">
        <v>10</v>
      </c>
      <c r="C3" s="2">
        <v>268014</v>
      </c>
      <c r="D3" s="2">
        <v>454050</v>
      </c>
      <c r="E3" s="2">
        <v>438893</v>
      </c>
      <c r="F3" s="6">
        <f>SUM(C3:E3)</f>
        <v>1160957</v>
      </c>
      <c r="G3" s="6">
        <f>C3+D3+E3</f>
        <v>1160957</v>
      </c>
      <c r="H3" s="2">
        <f t="shared" ref="H3:H12" si="0">AVERAGE(C3:E3)</f>
        <v>386985.66666666669</v>
      </c>
      <c r="I3" s="2">
        <f>F3/3</f>
        <v>386985.66666666669</v>
      </c>
      <c r="J3" s="4">
        <f>_xlfn.RANK.EQ(F3,F$3:F$12)</f>
        <v>3</v>
      </c>
      <c r="K3" s="7" t="str">
        <f>IF(F3&gt;=1000000,"是","否")</f>
        <v>是</v>
      </c>
    </row>
    <row r="4" spans="1:11" x14ac:dyDescent="0.25">
      <c r="A4" s="4">
        <v>2</v>
      </c>
      <c r="B4" s="5" t="s">
        <v>11</v>
      </c>
      <c r="C4" s="2">
        <v>286039</v>
      </c>
      <c r="D4" s="2">
        <v>627033</v>
      </c>
      <c r="E4" s="2">
        <v>886437</v>
      </c>
      <c r="F4" s="6">
        <f t="shared" ref="F4:F12" si="1">SUM(C4:E4)</f>
        <v>1799509</v>
      </c>
      <c r="G4" s="6">
        <f t="shared" ref="G4:G12" si="2">C4+D4+E4</f>
        <v>1799509</v>
      </c>
      <c r="H4" s="2">
        <f t="shared" si="0"/>
        <v>599836.33333333337</v>
      </c>
      <c r="I4" s="2">
        <f t="shared" ref="I4:I12" si="3">F4/3</f>
        <v>599836.33333333337</v>
      </c>
      <c r="J4" s="4">
        <f t="shared" ref="J4:J12" si="4">_xlfn.RANK.EQ(F4,F$3:F$12)</f>
        <v>2</v>
      </c>
      <c r="K4" s="7" t="str">
        <f t="shared" ref="K4:K12" si="5">IF(F4&gt;=1000000,"是","否")</f>
        <v>是</v>
      </c>
    </row>
    <row r="5" spans="1:11" x14ac:dyDescent="0.25">
      <c r="A5" s="4">
        <v>3</v>
      </c>
      <c r="B5" s="5" t="s">
        <v>12</v>
      </c>
      <c r="C5" s="2">
        <v>739221</v>
      </c>
      <c r="D5" s="2">
        <v>1076673</v>
      </c>
      <c r="E5" s="2">
        <v>768012</v>
      </c>
      <c r="F5" s="6">
        <f t="shared" si="1"/>
        <v>2583906</v>
      </c>
      <c r="G5" s="6">
        <f t="shared" si="2"/>
        <v>2583906</v>
      </c>
      <c r="H5" s="2">
        <f t="shared" si="0"/>
        <v>861302</v>
      </c>
      <c r="I5" s="2">
        <f t="shared" si="3"/>
        <v>861302</v>
      </c>
      <c r="J5" s="4">
        <f t="shared" si="4"/>
        <v>1</v>
      </c>
      <c r="K5" s="7" t="str">
        <f t="shared" si="5"/>
        <v>是</v>
      </c>
    </row>
    <row r="6" spans="1:11" x14ac:dyDescent="0.25">
      <c r="A6" s="4">
        <v>4</v>
      </c>
      <c r="B6" s="5" t="s">
        <v>13</v>
      </c>
      <c r="C6" s="2">
        <v>177825</v>
      </c>
      <c r="D6" s="2">
        <v>213388</v>
      </c>
      <c r="E6" s="2">
        <v>154792</v>
      </c>
      <c r="F6" s="6">
        <f t="shared" si="1"/>
        <v>546005</v>
      </c>
      <c r="G6" s="6">
        <f t="shared" si="2"/>
        <v>546005</v>
      </c>
      <c r="H6" s="2">
        <f t="shared" si="0"/>
        <v>182001.66666666666</v>
      </c>
      <c r="I6" s="2">
        <f t="shared" si="3"/>
        <v>182001.66666666666</v>
      </c>
      <c r="J6" s="4">
        <f t="shared" si="4"/>
        <v>4</v>
      </c>
      <c r="K6" s="7" t="str">
        <f t="shared" si="5"/>
        <v>否</v>
      </c>
    </row>
    <row r="7" spans="1:11" x14ac:dyDescent="0.25">
      <c r="A7" s="4">
        <v>5</v>
      </c>
      <c r="B7" s="5" t="s">
        <v>14</v>
      </c>
      <c r="C7" s="2">
        <v>60136</v>
      </c>
      <c r="D7" s="2">
        <v>76539</v>
      </c>
      <c r="E7" s="2">
        <v>64239</v>
      </c>
      <c r="F7" s="6">
        <f t="shared" si="1"/>
        <v>200914</v>
      </c>
      <c r="G7" s="6">
        <f t="shared" si="2"/>
        <v>200914</v>
      </c>
      <c r="H7" s="2">
        <f t="shared" si="0"/>
        <v>66971.333333333328</v>
      </c>
      <c r="I7" s="2">
        <f t="shared" si="3"/>
        <v>66971.333333333328</v>
      </c>
      <c r="J7" s="4">
        <f t="shared" si="4"/>
        <v>7</v>
      </c>
      <c r="K7" s="7" t="str">
        <f t="shared" si="5"/>
        <v>否</v>
      </c>
    </row>
    <row r="8" spans="1:11" x14ac:dyDescent="0.25">
      <c r="A8" s="4">
        <v>6</v>
      </c>
      <c r="B8" s="5" t="s">
        <v>15</v>
      </c>
      <c r="C8" s="2">
        <v>116941</v>
      </c>
      <c r="D8" s="2">
        <v>135033</v>
      </c>
      <c r="E8" s="2">
        <v>101130</v>
      </c>
      <c r="F8" s="6">
        <f t="shared" si="1"/>
        <v>353104</v>
      </c>
      <c r="G8" s="6">
        <f t="shared" si="2"/>
        <v>353104</v>
      </c>
      <c r="H8" s="2">
        <f t="shared" si="0"/>
        <v>117701.33333333333</v>
      </c>
      <c r="I8" s="2">
        <f t="shared" si="3"/>
        <v>117701.33333333333</v>
      </c>
      <c r="J8" s="4">
        <f t="shared" si="4"/>
        <v>5</v>
      </c>
      <c r="K8" s="7" t="str">
        <f t="shared" si="5"/>
        <v>否</v>
      </c>
    </row>
    <row r="9" spans="1:11" x14ac:dyDescent="0.25">
      <c r="A9" s="4">
        <v>7</v>
      </c>
      <c r="B9" s="5" t="s">
        <v>16</v>
      </c>
      <c r="C9" s="2">
        <v>69936</v>
      </c>
      <c r="D9" s="2">
        <v>99952</v>
      </c>
      <c r="E9" s="2">
        <v>92493</v>
      </c>
      <c r="F9" s="6">
        <f t="shared" si="1"/>
        <v>262381</v>
      </c>
      <c r="G9" s="6">
        <f t="shared" si="2"/>
        <v>262381</v>
      </c>
      <c r="H9" s="2">
        <f t="shared" si="0"/>
        <v>87460.333333333328</v>
      </c>
      <c r="I9" s="2">
        <f t="shared" si="3"/>
        <v>87460.333333333328</v>
      </c>
      <c r="J9" s="4">
        <f t="shared" si="4"/>
        <v>6</v>
      </c>
      <c r="K9" s="7" t="str">
        <f t="shared" si="5"/>
        <v>否</v>
      </c>
    </row>
    <row r="10" spans="1:11" x14ac:dyDescent="0.25">
      <c r="A10" s="4">
        <v>8</v>
      </c>
      <c r="B10" s="5" t="s">
        <v>17</v>
      </c>
      <c r="C10" s="2">
        <v>10901</v>
      </c>
      <c r="D10" s="2">
        <v>11795</v>
      </c>
      <c r="E10" s="2">
        <v>13381</v>
      </c>
      <c r="F10" s="6">
        <f t="shared" si="1"/>
        <v>36077</v>
      </c>
      <c r="G10" s="6">
        <f t="shared" si="2"/>
        <v>36077</v>
      </c>
      <c r="H10" s="2">
        <f t="shared" si="0"/>
        <v>12025.666666666666</v>
      </c>
      <c r="I10" s="2">
        <f t="shared" si="3"/>
        <v>12025.666666666666</v>
      </c>
      <c r="J10" s="4">
        <f t="shared" si="4"/>
        <v>9</v>
      </c>
      <c r="K10" s="7" t="str">
        <f t="shared" si="5"/>
        <v>否</v>
      </c>
    </row>
    <row r="11" spans="1:11" x14ac:dyDescent="0.25">
      <c r="A11" s="4">
        <v>9</v>
      </c>
      <c r="B11" s="5" t="s">
        <v>18</v>
      </c>
      <c r="C11" s="2">
        <v>7752</v>
      </c>
      <c r="D11" s="2">
        <v>12655</v>
      </c>
      <c r="E11" s="2">
        <v>10193</v>
      </c>
      <c r="F11" s="6">
        <f t="shared" si="1"/>
        <v>30600</v>
      </c>
      <c r="G11" s="6">
        <f t="shared" si="2"/>
        <v>30600</v>
      </c>
      <c r="H11" s="2">
        <f t="shared" si="0"/>
        <v>10200</v>
      </c>
      <c r="I11" s="2">
        <f t="shared" si="3"/>
        <v>10200</v>
      </c>
      <c r="J11" s="4">
        <f t="shared" si="4"/>
        <v>10</v>
      </c>
      <c r="K11" s="7" t="str">
        <f t="shared" si="5"/>
        <v>否</v>
      </c>
    </row>
    <row r="12" spans="1:11" x14ac:dyDescent="0.25">
      <c r="A12" s="4">
        <v>10</v>
      </c>
      <c r="B12" s="5" t="s">
        <v>19</v>
      </c>
      <c r="C12" s="2">
        <v>8234</v>
      </c>
      <c r="D12" s="2">
        <v>16433</v>
      </c>
      <c r="E12" s="2">
        <v>15047</v>
      </c>
      <c r="F12" s="6">
        <f t="shared" si="1"/>
        <v>39714</v>
      </c>
      <c r="G12" s="6">
        <f t="shared" si="2"/>
        <v>39714</v>
      </c>
      <c r="H12" s="2">
        <f t="shared" si="0"/>
        <v>13238</v>
      </c>
      <c r="I12" s="2">
        <f t="shared" si="3"/>
        <v>13238</v>
      </c>
      <c r="J12" s="4">
        <f t="shared" si="4"/>
        <v>8</v>
      </c>
      <c r="K12" s="7" t="str">
        <f t="shared" si="5"/>
        <v>否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40" workbookViewId="0">
      <selection activeCell="F2" sqref="F2:F78"/>
    </sheetView>
  </sheetViews>
  <sheetFormatPr defaultRowHeight="16.5" x14ac:dyDescent="0.25"/>
  <cols>
    <col min="10" max="10" width="10.875" bestFit="1" customWidth="1"/>
    <col min="11" max="11" width="10" bestFit="1" customWidth="1"/>
    <col min="12" max="12" width="11.625" bestFit="1" customWidth="1"/>
  </cols>
  <sheetData>
    <row r="1" spans="1:12" x14ac:dyDescent="0.25">
      <c r="A1" t="s">
        <v>25</v>
      </c>
      <c r="B1" t="s">
        <v>105</v>
      </c>
      <c r="C1" t="s">
        <v>106</v>
      </c>
      <c r="D1" t="s">
        <v>107</v>
      </c>
      <c r="E1" t="s">
        <v>118</v>
      </c>
      <c r="G1" t="s">
        <v>108</v>
      </c>
      <c r="H1" t="s">
        <v>0</v>
      </c>
      <c r="I1" t="s">
        <v>1</v>
      </c>
      <c r="J1" t="s">
        <v>113</v>
      </c>
      <c r="K1" t="s">
        <v>112</v>
      </c>
      <c r="L1" t="s">
        <v>2</v>
      </c>
    </row>
    <row r="2" spans="1:12" x14ac:dyDescent="0.25">
      <c r="A2" t="s">
        <v>109</v>
      </c>
      <c r="B2" s="8">
        <v>1</v>
      </c>
      <c r="C2" s="8">
        <v>806201</v>
      </c>
      <c r="D2" s="8" t="s">
        <v>26</v>
      </c>
      <c r="E2" s="8" t="str">
        <f>LEFT(D2,1)</f>
        <v>陳</v>
      </c>
      <c r="F2" s="8" t="str">
        <f>E2&amp;"OO"</f>
        <v>陳OO</v>
      </c>
      <c r="G2" s="8" t="s">
        <v>27</v>
      </c>
      <c r="H2" s="1">
        <v>172.3</v>
      </c>
      <c r="I2" s="1">
        <v>73.2</v>
      </c>
      <c r="J2" s="1">
        <f>H2/100</f>
        <v>1.7230000000000001</v>
      </c>
      <c r="K2" s="10">
        <f>I2/J2^2</f>
        <v>24.657016521211602</v>
      </c>
      <c r="L2" s="1">
        <v>691106</v>
      </c>
    </row>
    <row r="3" spans="1:12" x14ac:dyDescent="0.25">
      <c r="A3" t="s">
        <v>109</v>
      </c>
      <c r="B3" s="8">
        <v>2</v>
      </c>
      <c r="C3" s="8">
        <v>806202</v>
      </c>
      <c r="D3" s="8" t="s">
        <v>28</v>
      </c>
      <c r="E3" s="8" t="str">
        <f t="shared" ref="E3:E66" si="0">LEFT(D3,1)</f>
        <v>方</v>
      </c>
      <c r="F3" s="8" t="str">
        <f t="shared" ref="F3:F66" si="1">E3&amp;"OO"</f>
        <v>方OO</v>
      </c>
      <c r="G3" s="8" t="s">
        <v>29</v>
      </c>
      <c r="H3" s="1">
        <v>172.4</v>
      </c>
      <c r="I3" s="1">
        <v>52.6</v>
      </c>
      <c r="J3" s="1">
        <f t="shared" ref="J3:J66" si="2">H3/100</f>
        <v>1.724</v>
      </c>
      <c r="K3" s="10">
        <f t="shared" ref="K3:K66" si="3">I3/J3^2</f>
        <v>17.697471482173331</v>
      </c>
      <c r="L3" s="1">
        <v>700205</v>
      </c>
    </row>
    <row r="4" spans="1:12" x14ac:dyDescent="0.25">
      <c r="A4" t="s">
        <v>109</v>
      </c>
      <c r="B4" s="8">
        <v>3</v>
      </c>
      <c r="C4" s="8">
        <v>806203</v>
      </c>
      <c r="D4" s="8" t="s">
        <v>30</v>
      </c>
      <c r="E4" s="8" t="str">
        <f t="shared" si="0"/>
        <v>王</v>
      </c>
      <c r="F4" s="8" t="str">
        <f t="shared" si="1"/>
        <v>王OO</v>
      </c>
      <c r="G4" s="8" t="s">
        <v>29</v>
      </c>
      <c r="H4" s="1">
        <v>167</v>
      </c>
      <c r="I4" s="1">
        <v>65.900000000000006</v>
      </c>
      <c r="J4" s="1">
        <f t="shared" si="2"/>
        <v>1.67</v>
      </c>
      <c r="K4" s="10">
        <f t="shared" si="3"/>
        <v>23.629387930725379</v>
      </c>
      <c r="L4" s="1">
        <v>690829</v>
      </c>
    </row>
    <row r="5" spans="1:12" x14ac:dyDescent="0.25">
      <c r="A5" t="s">
        <v>109</v>
      </c>
      <c r="B5" s="8">
        <v>4</v>
      </c>
      <c r="C5" s="8">
        <v>806204</v>
      </c>
      <c r="D5" s="8" t="s">
        <v>31</v>
      </c>
      <c r="E5" s="8" t="str">
        <f t="shared" si="0"/>
        <v>王</v>
      </c>
      <c r="F5" s="8" t="str">
        <f t="shared" si="1"/>
        <v>王OO</v>
      </c>
      <c r="G5" s="8" t="s">
        <v>29</v>
      </c>
      <c r="H5" s="1">
        <v>164.6</v>
      </c>
      <c r="I5" s="1">
        <v>58.4</v>
      </c>
      <c r="J5" s="1">
        <f t="shared" si="2"/>
        <v>1.6459999999999999</v>
      </c>
      <c r="K5" s="10">
        <f t="shared" si="3"/>
        <v>21.555256012956775</v>
      </c>
      <c r="L5" s="1">
        <v>690709</v>
      </c>
    </row>
    <row r="6" spans="1:12" x14ac:dyDescent="0.25">
      <c r="A6" t="s">
        <v>109</v>
      </c>
      <c r="B6" s="8">
        <v>5</v>
      </c>
      <c r="C6" s="8">
        <v>806205</v>
      </c>
      <c r="D6" s="8" t="s">
        <v>32</v>
      </c>
      <c r="E6" s="8" t="str">
        <f t="shared" si="0"/>
        <v>甘</v>
      </c>
      <c r="F6" s="8" t="str">
        <f t="shared" si="1"/>
        <v>甘OO</v>
      </c>
      <c r="G6" s="8" t="s">
        <v>29</v>
      </c>
      <c r="H6" s="1">
        <v>163.9</v>
      </c>
      <c r="I6" s="1">
        <v>52.3</v>
      </c>
      <c r="J6" s="1">
        <f t="shared" si="2"/>
        <v>1.639</v>
      </c>
      <c r="K6" s="10">
        <f t="shared" si="3"/>
        <v>19.469006123988905</v>
      </c>
      <c r="L6" s="1">
        <v>751103</v>
      </c>
    </row>
    <row r="7" spans="1:12" x14ac:dyDescent="0.25">
      <c r="A7" t="s">
        <v>109</v>
      </c>
      <c r="B7" s="8">
        <v>6</v>
      </c>
      <c r="C7" s="8">
        <v>806206</v>
      </c>
      <c r="D7" s="8" t="s">
        <v>33</v>
      </c>
      <c r="E7" s="8" t="str">
        <f t="shared" si="0"/>
        <v>江</v>
      </c>
      <c r="F7" s="8" t="str">
        <f t="shared" si="1"/>
        <v>江OO</v>
      </c>
      <c r="G7" s="8" t="s">
        <v>29</v>
      </c>
      <c r="H7" s="1">
        <v>174.6</v>
      </c>
      <c r="I7" s="1">
        <v>55.7</v>
      </c>
      <c r="J7" s="1">
        <f t="shared" si="2"/>
        <v>1.746</v>
      </c>
      <c r="K7" s="10">
        <f t="shared" si="3"/>
        <v>18.271185061846488</v>
      </c>
      <c r="L7" s="1">
        <v>741205</v>
      </c>
    </row>
    <row r="8" spans="1:12" x14ac:dyDescent="0.25">
      <c r="A8" t="s">
        <v>109</v>
      </c>
      <c r="B8" s="8">
        <v>7</v>
      </c>
      <c r="C8" s="8">
        <v>806207</v>
      </c>
      <c r="D8" s="8" t="s">
        <v>34</v>
      </c>
      <c r="E8" s="8" t="str">
        <f t="shared" si="0"/>
        <v>何</v>
      </c>
      <c r="F8" s="8" t="str">
        <f t="shared" si="1"/>
        <v>何OO</v>
      </c>
      <c r="G8" s="8" t="s">
        <v>29</v>
      </c>
      <c r="H8" s="1">
        <v>170.7</v>
      </c>
      <c r="I8" s="1">
        <v>80</v>
      </c>
      <c r="J8" s="1">
        <f t="shared" si="2"/>
        <v>1.7069999999999999</v>
      </c>
      <c r="K8" s="10">
        <f t="shared" si="3"/>
        <v>27.45509461883578</v>
      </c>
      <c r="L8" s="1">
        <v>820414</v>
      </c>
    </row>
    <row r="9" spans="1:12" x14ac:dyDescent="0.25">
      <c r="A9" t="s">
        <v>109</v>
      </c>
      <c r="B9" s="8">
        <v>8</v>
      </c>
      <c r="C9" s="8">
        <v>806208</v>
      </c>
      <c r="D9" s="8" t="s">
        <v>35</v>
      </c>
      <c r="E9" s="8" t="str">
        <f t="shared" si="0"/>
        <v>吳</v>
      </c>
      <c r="F9" s="8" t="str">
        <f t="shared" si="1"/>
        <v>吳OO</v>
      </c>
      <c r="G9" s="8" t="s">
        <v>29</v>
      </c>
      <c r="H9" s="1">
        <v>171.8</v>
      </c>
      <c r="I9" s="1">
        <v>60</v>
      </c>
      <c r="J9" s="1">
        <f t="shared" si="2"/>
        <v>1.7180000000000002</v>
      </c>
      <c r="K9" s="10">
        <f t="shared" si="3"/>
        <v>20.328481150754659</v>
      </c>
      <c r="L9" s="1">
        <v>800806</v>
      </c>
    </row>
    <row r="10" spans="1:12" x14ac:dyDescent="0.25">
      <c r="A10" t="s">
        <v>109</v>
      </c>
      <c r="B10" s="8">
        <v>9</v>
      </c>
      <c r="C10" s="8">
        <v>806209</v>
      </c>
      <c r="D10" s="8" t="s">
        <v>36</v>
      </c>
      <c r="E10" s="8" t="str">
        <f t="shared" si="0"/>
        <v>吳</v>
      </c>
      <c r="F10" s="8" t="str">
        <f t="shared" si="1"/>
        <v>吳OO</v>
      </c>
      <c r="G10" s="8" t="s">
        <v>29</v>
      </c>
      <c r="H10" s="1">
        <v>171.6</v>
      </c>
      <c r="I10" s="1">
        <v>67.2</v>
      </c>
      <c r="J10" s="1">
        <f t="shared" si="2"/>
        <v>1.716</v>
      </c>
      <c r="K10" s="10">
        <f t="shared" si="3"/>
        <v>22.821001841980866</v>
      </c>
      <c r="L10" s="1">
        <v>840424</v>
      </c>
    </row>
    <row r="11" spans="1:12" x14ac:dyDescent="0.25">
      <c r="A11" t="s">
        <v>109</v>
      </c>
      <c r="B11" s="8">
        <v>10</v>
      </c>
      <c r="C11" s="8">
        <v>806210</v>
      </c>
      <c r="D11" s="8" t="s">
        <v>37</v>
      </c>
      <c r="E11" s="8" t="str">
        <f t="shared" si="0"/>
        <v>李</v>
      </c>
      <c r="F11" s="8" t="str">
        <f t="shared" si="1"/>
        <v>李OO</v>
      </c>
      <c r="G11" s="8" t="s">
        <v>29</v>
      </c>
      <c r="H11" s="1">
        <v>170.2</v>
      </c>
      <c r="I11" s="1">
        <v>89.9</v>
      </c>
      <c r="J11" s="1">
        <f t="shared" si="2"/>
        <v>1.702</v>
      </c>
      <c r="K11" s="10">
        <f t="shared" si="3"/>
        <v>31.034201830707225</v>
      </c>
      <c r="L11" s="1">
        <v>770909</v>
      </c>
    </row>
    <row r="12" spans="1:12" x14ac:dyDescent="0.25">
      <c r="A12" t="s">
        <v>109</v>
      </c>
      <c r="B12" s="8">
        <v>11</v>
      </c>
      <c r="C12" s="8">
        <v>806211</v>
      </c>
      <c r="D12" s="8" t="s">
        <v>38</v>
      </c>
      <c r="E12" s="8" t="str">
        <f t="shared" si="0"/>
        <v>李</v>
      </c>
      <c r="F12" s="8" t="str">
        <f t="shared" si="1"/>
        <v>李OO</v>
      </c>
      <c r="G12" s="8" t="s">
        <v>29</v>
      </c>
      <c r="H12" s="1">
        <v>177.3</v>
      </c>
      <c r="I12" s="1">
        <v>60.4</v>
      </c>
      <c r="J12" s="1">
        <f t="shared" si="2"/>
        <v>1.7730000000000001</v>
      </c>
      <c r="K12" s="10">
        <f t="shared" si="3"/>
        <v>19.214074373101056</v>
      </c>
      <c r="L12" s="1">
        <v>710916</v>
      </c>
    </row>
    <row r="13" spans="1:12" x14ac:dyDescent="0.25">
      <c r="A13" t="s">
        <v>109</v>
      </c>
      <c r="B13" s="8">
        <v>12</v>
      </c>
      <c r="C13" s="8">
        <v>806212</v>
      </c>
      <c r="D13" s="8" t="s">
        <v>39</v>
      </c>
      <c r="E13" s="8" t="str">
        <f t="shared" si="0"/>
        <v>林</v>
      </c>
      <c r="F13" s="8" t="str">
        <f t="shared" si="1"/>
        <v>林OO</v>
      </c>
      <c r="G13" s="8" t="s">
        <v>29</v>
      </c>
      <c r="H13" s="1">
        <v>173</v>
      </c>
      <c r="I13" s="1">
        <v>65.400000000000006</v>
      </c>
      <c r="J13" s="1">
        <f t="shared" si="2"/>
        <v>1.73</v>
      </c>
      <c r="K13" s="10">
        <f t="shared" si="3"/>
        <v>21.851715727221091</v>
      </c>
      <c r="L13" s="1">
        <v>750901</v>
      </c>
    </row>
    <row r="14" spans="1:12" x14ac:dyDescent="0.25">
      <c r="A14" t="s">
        <v>109</v>
      </c>
      <c r="B14" s="8">
        <v>13</v>
      </c>
      <c r="C14" s="8">
        <v>806213</v>
      </c>
      <c r="D14" s="8" t="s">
        <v>40</v>
      </c>
      <c r="E14" s="8" t="str">
        <f t="shared" si="0"/>
        <v>林</v>
      </c>
      <c r="F14" s="8" t="str">
        <f t="shared" si="1"/>
        <v>林OO</v>
      </c>
      <c r="G14" s="8" t="s">
        <v>29</v>
      </c>
      <c r="H14" s="1">
        <v>158.19999999999999</v>
      </c>
      <c r="I14" s="1">
        <v>49</v>
      </c>
      <c r="J14" s="1">
        <f t="shared" si="2"/>
        <v>1.5819999999999999</v>
      </c>
      <c r="K14" s="10">
        <f t="shared" si="3"/>
        <v>19.5786670843449</v>
      </c>
      <c r="L14" s="1">
        <v>740923</v>
      </c>
    </row>
    <row r="15" spans="1:12" x14ac:dyDescent="0.25">
      <c r="A15" t="s">
        <v>109</v>
      </c>
      <c r="B15" s="8">
        <v>14</v>
      </c>
      <c r="C15" s="8">
        <v>806214</v>
      </c>
      <c r="D15" s="8" t="s">
        <v>41</v>
      </c>
      <c r="E15" s="8" t="str">
        <f t="shared" si="0"/>
        <v>林</v>
      </c>
      <c r="F15" s="8" t="str">
        <f t="shared" si="1"/>
        <v>林OO</v>
      </c>
      <c r="G15" s="8" t="s">
        <v>29</v>
      </c>
      <c r="H15" s="1">
        <v>170.9</v>
      </c>
      <c r="I15" s="1">
        <v>51.5</v>
      </c>
      <c r="J15" s="1">
        <f t="shared" si="2"/>
        <v>1.7090000000000001</v>
      </c>
      <c r="K15" s="10">
        <f t="shared" si="3"/>
        <v>17.632873976993721</v>
      </c>
      <c r="L15" s="1">
        <v>820808</v>
      </c>
    </row>
    <row r="16" spans="1:12" x14ac:dyDescent="0.25">
      <c r="A16" t="s">
        <v>109</v>
      </c>
      <c r="B16" s="8">
        <v>15</v>
      </c>
      <c r="C16" s="8">
        <v>806215</v>
      </c>
      <c r="D16" s="8" t="s">
        <v>42</v>
      </c>
      <c r="E16" s="8" t="str">
        <f t="shared" si="0"/>
        <v>邱</v>
      </c>
      <c r="F16" s="8" t="str">
        <f t="shared" si="1"/>
        <v>邱OO</v>
      </c>
      <c r="G16" s="8" t="s">
        <v>29</v>
      </c>
      <c r="H16" s="1">
        <v>165</v>
      </c>
      <c r="I16" s="1">
        <v>45.6</v>
      </c>
      <c r="J16" s="1">
        <f t="shared" si="2"/>
        <v>1.65</v>
      </c>
      <c r="K16" s="10">
        <f t="shared" si="3"/>
        <v>16.749311294765842</v>
      </c>
      <c r="L16" s="1">
        <v>720409</v>
      </c>
    </row>
    <row r="17" spans="1:12" x14ac:dyDescent="0.25">
      <c r="A17" t="s">
        <v>109</v>
      </c>
      <c r="B17" s="8">
        <v>16</v>
      </c>
      <c r="C17" s="8">
        <v>806216</v>
      </c>
      <c r="D17" s="8" t="s">
        <v>43</v>
      </c>
      <c r="E17" s="8" t="str">
        <f t="shared" si="0"/>
        <v>侯</v>
      </c>
      <c r="F17" s="8" t="str">
        <f t="shared" si="1"/>
        <v>侯OO</v>
      </c>
      <c r="G17" s="8" t="s">
        <v>29</v>
      </c>
      <c r="H17" s="1">
        <v>178.8</v>
      </c>
      <c r="I17" s="1">
        <v>85.1</v>
      </c>
      <c r="J17" s="1">
        <f t="shared" si="2"/>
        <v>1.788</v>
      </c>
      <c r="K17" s="10">
        <f t="shared" si="3"/>
        <v>26.619171308599707</v>
      </c>
      <c r="L17" s="1">
        <v>751013</v>
      </c>
    </row>
    <row r="18" spans="1:12" x14ac:dyDescent="0.25">
      <c r="A18" t="s">
        <v>109</v>
      </c>
      <c r="B18" s="8">
        <v>17</v>
      </c>
      <c r="C18" s="8">
        <v>806217</v>
      </c>
      <c r="D18" s="8" t="s">
        <v>44</v>
      </c>
      <c r="E18" s="8" t="str">
        <f t="shared" si="0"/>
        <v>俞</v>
      </c>
      <c r="F18" s="8" t="str">
        <f t="shared" si="1"/>
        <v>俞OO</v>
      </c>
      <c r="G18" s="8" t="s">
        <v>29</v>
      </c>
      <c r="H18" s="1">
        <v>174.2</v>
      </c>
      <c r="I18" s="1">
        <v>54.5</v>
      </c>
      <c r="J18" s="1">
        <f t="shared" si="2"/>
        <v>1.742</v>
      </c>
      <c r="K18" s="10">
        <f t="shared" si="3"/>
        <v>17.959746441333913</v>
      </c>
      <c r="L18" s="1">
        <v>760811</v>
      </c>
    </row>
    <row r="19" spans="1:12" x14ac:dyDescent="0.25">
      <c r="A19" t="s">
        <v>109</v>
      </c>
      <c r="B19" s="8">
        <v>18</v>
      </c>
      <c r="C19" s="8">
        <v>806218</v>
      </c>
      <c r="D19" s="8" t="s">
        <v>45</v>
      </c>
      <c r="E19" s="8" t="str">
        <f t="shared" si="0"/>
        <v>柳</v>
      </c>
      <c r="F19" s="8" t="str">
        <f t="shared" si="1"/>
        <v>柳OO</v>
      </c>
      <c r="G19" s="8" t="s">
        <v>29</v>
      </c>
      <c r="H19" s="1">
        <v>175.8</v>
      </c>
      <c r="I19" s="1">
        <v>60.4</v>
      </c>
      <c r="J19" s="1">
        <f t="shared" si="2"/>
        <v>1.758</v>
      </c>
      <c r="K19" s="10">
        <f t="shared" si="3"/>
        <v>19.543358429076374</v>
      </c>
      <c r="L19" s="1">
        <v>681004</v>
      </c>
    </row>
    <row r="20" spans="1:12" x14ac:dyDescent="0.25">
      <c r="A20" t="s">
        <v>109</v>
      </c>
      <c r="B20" s="8">
        <v>19</v>
      </c>
      <c r="C20" s="8">
        <v>806219</v>
      </c>
      <c r="D20" s="8" t="s">
        <v>46</v>
      </c>
      <c r="E20" s="8" t="str">
        <f t="shared" si="0"/>
        <v>張</v>
      </c>
      <c r="F20" s="8" t="str">
        <f t="shared" si="1"/>
        <v>張OO</v>
      </c>
      <c r="G20" s="8" t="s">
        <v>29</v>
      </c>
      <c r="H20" s="1">
        <v>165.6</v>
      </c>
      <c r="I20" s="1">
        <v>53.8</v>
      </c>
      <c r="J20" s="1">
        <f t="shared" si="2"/>
        <v>1.6559999999999999</v>
      </c>
      <c r="K20" s="10">
        <f t="shared" si="3"/>
        <v>19.618310812387687</v>
      </c>
      <c r="L20" s="1">
        <v>700818</v>
      </c>
    </row>
    <row r="21" spans="1:12" x14ac:dyDescent="0.25">
      <c r="A21" t="s">
        <v>109</v>
      </c>
      <c r="B21" s="8">
        <v>20</v>
      </c>
      <c r="C21" s="8">
        <v>806220</v>
      </c>
      <c r="D21" s="8" t="s">
        <v>47</v>
      </c>
      <c r="E21" s="8" t="str">
        <f t="shared" si="0"/>
        <v>張</v>
      </c>
      <c r="F21" s="8" t="str">
        <f t="shared" si="1"/>
        <v>張OO</v>
      </c>
      <c r="G21" s="8" t="s">
        <v>29</v>
      </c>
      <c r="H21" s="1">
        <v>163.30000000000001</v>
      </c>
      <c r="I21" s="1">
        <v>56.8</v>
      </c>
      <c r="J21" s="1">
        <f t="shared" si="2"/>
        <v>1.633</v>
      </c>
      <c r="K21" s="10">
        <f t="shared" si="3"/>
        <v>21.299821613993984</v>
      </c>
      <c r="L21" s="1">
        <v>720521</v>
      </c>
    </row>
    <row r="22" spans="1:12" x14ac:dyDescent="0.25">
      <c r="A22" t="s">
        <v>109</v>
      </c>
      <c r="B22" s="8">
        <v>21</v>
      </c>
      <c r="C22" s="8">
        <v>806221</v>
      </c>
      <c r="D22" s="8" t="s">
        <v>48</v>
      </c>
      <c r="E22" s="8" t="str">
        <f t="shared" si="0"/>
        <v>張</v>
      </c>
      <c r="F22" s="8" t="str">
        <f t="shared" si="1"/>
        <v>張OO</v>
      </c>
      <c r="G22" s="8" t="s">
        <v>29</v>
      </c>
      <c r="H22" s="1">
        <v>172.1</v>
      </c>
      <c r="I22" s="1">
        <v>89.3</v>
      </c>
      <c r="J22" s="1">
        <f t="shared" si="2"/>
        <v>1.7209999999999999</v>
      </c>
      <c r="K22" s="10">
        <f t="shared" si="3"/>
        <v>30.150166737512244</v>
      </c>
      <c r="L22" s="1">
        <v>790801</v>
      </c>
    </row>
    <row r="23" spans="1:12" x14ac:dyDescent="0.25">
      <c r="A23" t="s">
        <v>109</v>
      </c>
      <c r="B23" s="8">
        <v>22</v>
      </c>
      <c r="C23" s="8">
        <v>806222</v>
      </c>
      <c r="D23" s="8" t="s">
        <v>49</v>
      </c>
      <c r="E23" s="8" t="str">
        <f t="shared" si="0"/>
        <v>許</v>
      </c>
      <c r="F23" s="8" t="str">
        <f t="shared" si="1"/>
        <v>許OO</v>
      </c>
      <c r="G23" s="8" t="s">
        <v>29</v>
      </c>
      <c r="H23" s="1">
        <v>182.3</v>
      </c>
      <c r="I23" s="1">
        <v>56.3</v>
      </c>
      <c r="J23" s="1">
        <f t="shared" si="2"/>
        <v>1.8230000000000002</v>
      </c>
      <c r="K23" s="10">
        <f t="shared" si="3"/>
        <v>16.940844556768223</v>
      </c>
      <c r="L23" s="1">
        <v>770824</v>
      </c>
    </row>
    <row r="24" spans="1:12" x14ac:dyDescent="0.25">
      <c r="A24" t="s">
        <v>109</v>
      </c>
      <c r="B24" s="8">
        <v>23</v>
      </c>
      <c r="C24" s="8">
        <v>806223</v>
      </c>
      <c r="D24" s="8" t="s">
        <v>50</v>
      </c>
      <c r="E24" s="8" t="str">
        <f t="shared" si="0"/>
        <v>陳</v>
      </c>
      <c r="F24" s="8" t="str">
        <f t="shared" si="1"/>
        <v>陳OO</v>
      </c>
      <c r="G24" s="8" t="s">
        <v>29</v>
      </c>
      <c r="H24" s="1">
        <v>179.6</v>
      </c>
      <c r="I24" s="1">
        <v>47.9</v>
      </c>
      <c r="J24" s="1">
        <f t="shared" si="2"/>
        <v>1.796</v>
      </c>
      <c r="K24" s="10">
        <f t="shared" si="3"/>
        <v>14.849876736722535</v>
      </c>
      <c r="L24" s="1">
        <v>730510</v>
      </c>
    </row>
    <row r="25" spans="1:12" x14ac:dyDescent="0.25">
      <c r="A25" t="s">
        <v>109</v>
      </c>
      <c r="B25" s="8">
        <v>24</v>
      </c>
      <c r="C25" s="8">
        <v>806224</v>
      </c>
      <c r="D25" s="8" t="s">
        <v>51</v>
      </c>
      <c r="E25" s="8" t="str">
        <f t="shared" si="0"/>
        <v>陳</v>
      </c>
      <c r="F25" s="8" t="str">
        <f t="shared" si="1"/>
        <v>陳OO</v>
      </c>
      <c r="G25" s="8" t="s">
        <v>29</v>
      </c>
      <c r="H25" s="1">
        <v>175.7</v>
      </c>
      <c r="I25" s="1">
        <v>83.5</v>
      </c>
      <c r="J25" s="1">
        <f t="shared" si="2"/>
        <v>1.7569999999999999</v>
      </c>
      <c r="K25" s="10">
        <f t="shared" si="3"/>
        <v>27.048485462977755</v>
      </c>
      <c r="L25" s="1">
        <v>751018</v>
      </c>
    </row>
    <row r="26" spans="1:12" x14ac:dyDescent="0.25">
      <c r="A26" t="s">
        <v>109</v>
      </c>
      <c r="B26" s="8">
        <v>25</v>
      </c>
      <c r="C26" s="8">
        <v>806225</v>
      </c>
      <c r="D26" s="8" t="s">
        <v>52</v>
      </c>
      <c r="E26" s="8" t="str">
        <f t="shared" si="0"/>
        <v>陳</v>
      </c>
      <c r="F26" s="8" t="str">
        <f t="shared" si="1"/>
        <v>陳OO</v>
      </c>
      <c r="G26" s="8" t="s">
        <v>29</v>
      </c>
      <c r="H26" s="1">
        <v>174.2</v>
      </c>
      <c r="I26" s="1">
        <v>50.2</v>
      </c>
      <c r="J26" s="1">
        <f t="shared" si="2"/>
        <v>1.742</v>
      </c>
      <c r="K26" s="10">
        <f t="shared" si="3"/>
        <v>16.542738923944263</v>
      </c>
      <c r="L26" s="1">
        <v>780705</v>
      </c>
    </row>
    <row r="27" spans="1:12" x14ac:dyDescent="0.25">
      <c r="A27" t="s">
        <v>109</v>
      </c>
      <c r="B27" s="8">
        <v>26</v>
      </c>
      <c r="C27" s="8">
        <v>806226</v>
      </c>
      <c r="D27" s="8" t="s">
        <v>53</v>
      </c>
      <c r="E27" s="8" t="str">
        <f t="shared" si="0"/>
        <v>陳</v>
      </c>
      <c r="F27" s="8" t="str">
        <f t="shared" si="1"/>
        <v>陳OO</v>
      </c>
      <c r="G27" s="8" t="s">
        <v>29</v>
      </c>
      <c r="H27" s="1">
        <v>167.6</v>
      </c>
      <c r="I27" s="1">
        <v>61.3</v>
      </c>
      <c r="J27" s="1">
        <f t="shared" si="2"/>
        <v>1.6759999999999999</v>
      </c>
      <c r="K27" s="10">
        <f t="shared" si="3"/>
        <v>21.822899163253798</v>
      </c>
      <c r="L27" s="1">
        <v>730227</v>
      </c>
    </row>
    <row r="28" spans="1:12" x14ac:dyDescent="0.25">
      <c r="A28" t="s">
        <v>109</v>
      </c>
      <c r="B28" s="8">
        <v>27</v>
      </c>
      <c r="C28" s="8">
        <v>806227</v>
      </c>
      <c r="D28" s="8" t="s">
        <v>54</v>
      </c>
      <c r="E28" s="8" t="str">
        <f t="shared" si="0"/>
        <v>陳</v>
      </c>
      <c r="F28" s="8" t="str">
        <f t="shared" si="1"/>
        <v>陳OO</v>
      </c>
      <c r="G28" s="8" t="s">
        <v>29</v>
      </c>
      <c r="H28" s="1">
        <v>165.6</v>
      </c>
      <c r="I28" s="1">
        <v>63.2</v>
      </c>
      <c r="J28" s="1">
        <f t="shared" si="2"/>
        <v>1.6559999999999999</v>
      </c>
      <c r="K28" s="10">
        <f t="shared" si="3"/>
        <v>23.046045415295573</v>
      </c>
      <c r="L28" s="1">
        <v>720413</v>
      </c>
    </row>
    <row r="29" spans="1:12" x14ac:dyDescent="0.25">
      <c r="A29" t="s">
        <v>109</v>
      </c>
      <c r="B29" s="8">
        <v>28</v>
      </c>
      <c r="C29" s="8">
        <v>806228</v>
      </c>
      <c r="D29" s="8" t="s">
        <v>55</v>
      </c>
      <c r="E29" s="8" t="str">
        <f t="shared" si="0"/>
        <v>陳</v>
      </c>
      <c r="F29" s="8" t="str">
        <f t="shared" si="1"/>
        <v>陳OO</v>
      </c>
      <c r="G29" s="8" t="s">
        <v>29</v>
      </c>
      <c r="H29" s="1">
        <v>174.5</v>
      </c>
      <c r="I29" s="1">
        <v>51.4</v>
      </c>
      <c r="J29" s="1">
        <f t="shared" si="2"/>
        <v>1.7450000000000001</v>
      </c>
      <c r="K29" s="10">
        <f t="shared" si="3"/>
        <v>16.879992775100366</v>
      </c>
      <c r="L29" s="1">
        <v>711026</v>
      </c>
    </row>
    <row r="30" spans="1:12" x14ac:dyDescent="0.25">
      <c r="A30" t="s">
        <v>109</v>
      </c>
      <c r="B30" s="8">
        <v>29</v>
      </c>
      <c r="C30" s="8">
        <v>806229</v>
      </c>
      <c r="D30" s="8" t="s">
        <v>56</v>
      </c>
      <c r="E30" s="8" t="str">
        <f t="shared" si="0"/>
        <v>陳</v>
      </c>
      <c r="F30" s="8" t="str">
        <f t="shared" si="1"/>
        <v>陳OO</v>
      </c>
      <c r="G30" s="8" t="s">
        <v>29</v>
      </c>
      <c r="H30" s="1">
        <v>171.6</v>
      </c>
      <c r="I30" s="1">
        <v>59.8</v>
      </c>
      <c r="J30" s="1">
        <f t="shared" si="2"/>
        <v>1.716</v>
      </c>
      <c r="K30" s="10">
        <f t="shared" si="3"/>
        <v>20.3079748534294</v>
      </c>
      <c r="L30" s="1">
        <v>750830</v>
      </c>
    </row>
    <row r="31" spans="1:12" x14ac:dyDescent="0.25">
      <c r="A31" t="s">
        <v>109</v>
      </c>
      <c r="B31" s="8">
        <v>30</v>
      </c>
      <c r="C31" s="8">
        <v>806230</v>
      </c>
      <c r="D31" s="8" t="s">
        <v>57</v>
      </c>
      <c r="E31" s="8" t="str">
        <f t="shared" si="0"/>
        <v>陳</v>
      </c>
      <c r="F31" s="8" t="str">
        <f t="shared" si="1"/>
        <v>陳OO</v>
      </c>
      <c r="G31" s="8" t="s">
        <v>29</v>
      </c>
      <c r="H31" s="1">
        <v>182.1</v>
      </c>
      <c r="I31" s="1">
        <v>74.7</v>
      </c>
      <c r="J31" s="1">
        <f t="shared" si="2"/>
        <v>1.821</v>
      </c>
      <c r="K31" s="10">
        <f t="shared" si="3"/>
        <v>22.526862605136671</v>
      </c>
      <c r="L31" s="1">
        <v>740418</v>
      </c>
    </row>
    <row r="32" spans="1:12" x14ac:dyDescent="0.25">
      <c r="A32" t="s">
        <v>109</v>
      </c>
      <c r="B32" s="8">
        <v>31</v>
      </c>
      <c r="C32" s="8">
        <v>806231</v>
      </c>
      <c r="D32" s="8" t="s">
        <v>58</v>
      </c>
      <c r="E32" s="8" t="str">
        <f t="shared" si="0"/>
        <v>曾</v>
      </c>
      <c r="F32" s="8" t="str">
        <f t="shared" si="1"/>
        <v>曾OO</v>
      </c>
      <c r="G32" s="8" t="s">
        <v>29</v>
      </c>
      <c r="H32" s="1">
        <v>169.1</v>
      </c>
      <c r="I32" s="1">
        <v>76.7</v>
      </c>
      <c r="J32" s="1">
        <f t="shared" si="2"/>
        <v>1.6909999999999998</v>
      </c>
      <c r="K32" s="10">
        <f t="shared" si="3"/>
        <v>26.823049357558251</v>
      </c>
      <c r="L32" s="1">
        <v>750923</v>
      </c>
    </row>
    <row r="33" spans="1:12" x14ac:dyDescent="0.25">
      <c r="A33" t="s">
        <v>109</v>
      </c>
      <c r="B33" s="8">
        <v>32</v>
      </c>
      <c r="C33" s="8">
        <v>806232</v>
      </c>
      <c r="D33" s="8" t="s">
        <v>59</v>
      </c>
      <c r="E33" s="8" t="str">
        <f t="shared" si="0"/>
        <v>楊</v>
      </c>
      <c r="F33" s="8" t="str">
        <f t="shared" si="1"/>
        <v>楊OO</v>
      </c>
      <c r="G33" s="8" t="s">
        <v>29</v>
      </c>
      <c r="H33" s="1">
        <v>181.9</v>
      </c>
      <c r="I33" s="1">
        <v>78</v>
      </c>
      <c r="J33" s="1">
        <f t="shared" si="2"/>
        <v>1.819</v>
      </c>
      <c r="K33" s="10">
        <f t="shared" si="3"/>
        <v>23.573778825366961</v>
      </c>
      <c r="L33" s="1">
        <v>790803</v>
      </c>
    </row>
    <row r="34" spans="1:12" x14ac:dyDescent="0.25">
      <c r="A34" t="s">
        <v>109</v>
      </c>
      <c r="B34" s="8">
        <v>33</v>
      </c>
      <c r="C34" s="8">
        <v>806233</v>
      </c>
      <c r="D34" s="8" t="s">
        <v>60</v>
      </c>
      <c r="E34" s="8" t="str">
        <f t="shared" si="0"/>
        <v>劉</v>
      </c>
      <c r="F34" s="8" t="str">
        <f t="shared" si="1"/>
        <v>劉OO</v>
      </c>
      <c r="G34" s="8" t="s">
        <v>29</v>
      </c>
      <c r="H34" s="1">
        <v>166.4</v>
      </c>
      <c r="I34" s="1">
        <v>59.7</v>
      </c>
      <c r="J34" s="1">
        <f t="shared" si="2"/>
        <v>1.6640000000000001</v>
      </c>
      <c r="K34" s="10">
        <f t="shared" si="3"/>
        <v>21.560939811390529</v>
      </c>
      <c r="L34" s="1">
        <v>820804</v>
      </c>
    </row>
    <row r="35" spans="1:12" x14ac:dyDescent="0.25">
      <c r="A35" t="s">
        <v>109</v>
      </c>
      <c r="B35" s="8">
        <v>34</v>
      </c>
      <c r="C35" s="8">
        <v>806234</v>
      </c>
      <c r="D35" s="8" t="s">
        <v>61</v>
      </c>
      <c r="E35" s="8" t="str">
        <f t="shared" si="0"/>
        <v>劉</v>
      </c>
      <c r="F35" s="8" t="str">
        <f t="shared" si="1"/>
        <v>劉OO</v>
      </c>
      <c r="G35" s="8" t="s">
        <v>29</v>
      </c>
      <c r="H35" s="1">
        <v>174.2</v>
      </c>
      <c r="I35" s="1">
        <v>80.7</v>
      </c>
      <c r="J35" s="1">
        <f t="shared" si="2"/>
        <v>1.742</v>
      </c>
      <c r="K35" s="10">
        <f t="shared" si="3"/>
        <v>26.593606198452232</v>
      </c>
      <c r="L35" s="1">
        <v>751007</v>
      </c>
    </row>
    <row r="36" spans="1:12" x14ac:dyDescent="0.25">
      <c r="A36" t="s">
        <v>109</v>
      </c>
      <c r="B36" s="8">
        <v>35</v>
      </c>
      <c r="C36" s="8">
        <v>806235</v>
      </c>
      <c r="D36" s="8" t="s">
        <v>62</v>
      </c>
      <c r="E36" s="8" t="str">
        <f t="shared" si="0"/>
        <v>劉</v>
      </c>
      <c r="F36" s="8" t="str">
        <f t="shared" si="1"/>
        <v>劉OO</v>
      </c>
      <c r="G36" s="8" t="s">
        <v>29</v>
      </c>
      <c r="H36" s="1">
        <v>167.8</v>
      </c>
      <c r="I36" s="1">
        <v>61.8</v>
      </c>
      <c r="J36" s="1">
        <f t="shared" si="2"/>
        <v>1.6780000000000002</v>
      </c>
      <c r="K36" s="10">
        <f t="shared" si="3"/>
        <v>21.948485696548328</v>
      </c>
      <c r="L36" s="1">
        <v>750115</v>
      </c>
    </row>
    <row r="37" spans="1:12" x14ac:dyDescent="0.25">
      <c r="A37" t="s">
        <v>109</v>
      </c>
      <c r="B37" s="8">
        <v>36</v>
      </c>
      <c r="C37" s="8">
        <v>806236</v>
      </c>
      <c r="D37" s="8" t="s">
        <v>63</v>
      </c>
      <c r="E37" s="8" t="str">
        <f t="shared" si="0"/>
        <v>鄭</v>
      </c>
      <c r="F37" s="8" t="str">
        <f t="shared" si="1"/>
        <v>鄭OO</v>
      </c>
      <c r="G37" s="8" t="s">
        <v>29</v>
      </c>
      <c r="H37" s="1">
        <v>166.8</v>
      </c>
      <c r="I37" s="1">
        <v>55.9</v>
      </c>
      <c r="J37" s="1">
        <f t="shared" si="2"/>
        <v>1.6680000000000001</v>
      </c>
      <c r="K37" s="10">
        <f t="shared" si="3"/>
        <v>20.091840196907217</v>
      </c>
      <c r="L37" s="1">
        <v>790110</v>
      </c>
    </row>
    <row r="38" spans="1:12" x14ac:dyDescent="0.25">
      <c r="A38" t="s">
        <v>109</v>
      </c>
      <c r="B38" s="8">
        <v>37</v>
      </c>
      <c r="C38" s="8">
        <v>806237</v>
      </c>
      <c r="D38" s="8" t="s">
        <v>64</v>
      </c>
      <c r="E38" s="8" t="str">
        <f t="shared" si="0"/>
        <v>蘇</v>
      </c>
      <c r="F38" s="8" t="str">
        <f t="shared" si="1"/>
        <v>蘇OO</v>
      </c>
      <c r="G38" s="8" t="s">
        <v>29</v>
      </c>
      <c r="H38" s="1">
        <v>165.4</v>
      </c>
      <c r="I38" s="1">
        <v>55.1</v>
      </c>
      <c r="J38" s="1">
        <f t="shared" si="2"/>
        <v>1.6540000000000001</v>
      </c>
      <c r="K38" s="10">
        <f t="shared" si="3"/>
        <v>20.140979546122473</v>
      </c>
      <c r="L38" s="1">
        <v>800223</v>
      </c>
    </row>
    <row r="39" spans="1:12" x14ac:dyDescent="0.25">
      <c r="A39" t="s">
        <v>110</v>
      </c>
      <c r="B39" s="8">
        <v>38</v>
      </c>
      <c r="C39" s="8">
        <v>706202</v>
      </c>
      <c r="D39" s="8" t="s">
        <v>65</v>
      </c>
      <c r="E39" s="8" t="str">
        <f t="shared" si="0"/>
        <v>王</v>
      </c>
      <c r="F39" s="8" t="str">
        <f t="shared" si="1"/>
        <v>王OO</v>
      </c>
      <c r="G39" s="8" t="s">
        <v>29</v>
      </c>
      <c r="H39" s="1">
        <v>173.8</v>
      </c>
      <c r="I39" s="1">
        <v>53</v>
      </c>
      <c r="J39" s="1">
        <f t="shared" si="2"/>
        <v>1.7380000000000002</v>
      </c>
      <c r="K39" s="10">
        <f t="shared" si="3"/>
        <v>17.545927292325739</v>
      </c>
      <c r="L39" s="1">
        <v>701212</v>
      </c>
    </row>
    <row r="40" spans="1:12" x14ac:dyDescent="0.25">
      <c r="A40" t="s">
        <v>111</v>
      </c>
      <c r="B40" s="8">
        <v>1</v>
      </c>
      <c r="C40" s="8">
        <v>806101</v>
      </c>
      <c r="D40" s="8" t="s">
        <v>66</v>
      </c>
      <c r="E40" s="8" t="str">
        <f t="shared" si="0"/>
        <v>王</v>
      </c>
      <c r="F40" s="8" t="str">
        <f t="shared" si="1"/>
        <v>王OO</v>
      </c>
      <c r="G40" s="8" t="s">
        <v>29</v>
      </c>
      <c r="H40" s="1">
        <v>170.2</v>
      </c>
      <c r="I40" s="1">
        <v>52.2</v>
      </c>
      <c r="J40" s="1">
        <f t="shared" si="2"/>
        <v>1.702</v>
      </c>
      <c r="K40" s="10">
        <f t="shared" si="3"/>
        <v>18.01985912750742</v>
      </c>
      <c r="L40" s="1">
        <v>710316</v>
      </c>
    </row>
    <row r="41" spans="1:12" x14ac:dyDescent="0.25">
      <c r="A41" t="s">
        <v>111</v>
      </c>
      <c r="B41" s="8">
        <v>2</v>
      </c>
      <c r="C41" s="8">
        <v>806102</v>
      </c>
      <c r="D41" s="8" t="s">
        <v>67</v>
      </c>
      <c r="E41" s="8" t="str">
        <f t="shared" si="0"/>
        <v>王</v>
      </c>
      <c r="F41" s="8" t="str">
        <f t="shared" si="1"/>
        <v>王OO</v>
      </c>
      <c r="G41" s="8" t="s">
        <v>29</v>
      </c>
      <c r="H41" s="1">
        <v>178.2</v>
      </c>
      <c r="I41" s="1">
        <v>70.3</v>
      </c>
      <c r="J41" s="1">
        <f t="shared" si="2"/>
        <v>1.7819999999999998</v>
      </c>
      <c r="K41" s="10">
        <f t="shared" si="3"/>
        <v>22.138078628912901</v>
      </c>
      <c r="L41" s="1">
        <v>701209</v>
      </c>
    </row>
    <row r="42" spans="1:12" x14ac:dyDescent="0.25">
      <c r="A42" t="s">
        <v>111</v>
      </c>
      <c r="B42" s="8">
        <v>3</v>
      </c>
      <c r="C42" s="8">
        <v>806103</v>
      </c>
      <c r="D42" s="8" t="s">
        <v>68</v>
      </c>
      <c r="E42" s="8" t="str">
        <f t="shared" si="0"/>
        <v>王</v>
      </c>
      <c r="F42" s="8" t="str">
        <f t="shared" si="1"/>
        <v>王OO</v>
      </c>
      <c r="G42" s="8" t="s">
        <v>29</v>
      </c>
      <c r="H42" s="1">
        <v>175.4</v>
      </c>
      <c r="I42" s="1">
        <v>56.8</v>
      </c>
      <c r="J42" s="1">
        <f t="shared" si="2"/>
        <v>1.754</v>
      </c>
      <c r="K42" s="10">
        <f t="shared" si="3"/>
        <v>18.462442581153486</v>
      </c>
      <c r="L42" s="1">
        <v>690614</v>
      </c>
    </row>
    <row r="43" spans="1:12" x14ac:dyDescent="0.25">
      <c r="A43" t="s">
        <v>111</v>
      </c>
      <c r="B43" s="8">
        <v>4</v>
      </c>
      <c r="C43" s="8">
        <v>806104</v>
      </c>
      <c r="D43" s="8" t="s">
        <v>69</v>
      </c>
      <c r="E43" s="8" t="str">
        <f t="shared" si="0"/>
        <v>伍</v>
      </c>
      <c r="F43" s="8" t="str">
        <f t="shared" si="1"/>
        <v>伍OO</v>
      </c>
      <c r="G43" s="8" t="s">
        <v>29</v>
      </c>
      <c r="H43" s="1">
        <v>172.6</v>
      </c>
      <c r="I43" s="1">
        <v>48.7</v>
      </c>
      <c r="J43" s="1">
        <f t="shared" si="2"/>
        <v>1.726</v>
      </c>
      <c r="K43" s="10">
        <f t="shared" si="3"/>
        <v>16.347350655035321</v>
      </c>
      <c r="L43" s="1">
        <v>690825</v>
      </c>
    </row>
    <row r="44" spans="1:12" x14ac:dyDescent="0.25">
      <c r="A44" t="s">
        <v>111</v>
      </c>
      <c r="B44" s="8">
        <v>5</v>
      </c>
      <c r="C44" s="8">
        <v>806105</v>
      </c>
      <c r="D44" s="8" t="s">
        <v>70</v>
      </c>
      <c r="E44" s="8" t="str">
        <f t="shared" si="0"/>
        <v>江</v>
      </c>
      <c r="F44" s="8" t="str">
        <f t="shared" si="1"/>
        <v>江OO</v>
      </c>
      <c r="G44" s="8" t="s">
        <v>29</v>
      </c>
      <c r="H44" s="1">
        <v>163.6</v>
      </c>
      <c r="I44" s="1">
        <v>80.400000000000006</v>
      </c>
      <c r="J44" s="1">
        <f t="shared" si="2"/>
        <v>1.6359999999999999</v>
      </c>
      <c r="K44" s="10">
        <f t="shared" si="3"/>
        <v>30.039275231496706</v>
      </c>
      <c r="L44" s="1">
        <v>720804</v>
      </c>
    </row>
    <row r="45" spans="1:12" x14ac:dyDescent="0.25">
      <c r="A45" t="s">
        <v>111</v>
      </c>
      <c r="B45" s="8">
        <v>6</v>
      </c>
      <c r="C45" s="8">
        <v>806106</v>
      </c>
      <c r="D45" s="8" t="s">
        <v>71</v>
      </c>
      <c r="E45" s="8" t="str">
        <f t="shared" si="0"/>
        <v>吳</v>
      </c>
      <c r="F45" s="8" t="str">
        <f t="shared" si="1"/>
        <v>吳OO</v>
      </c>
      <c r="G45" s="8" t="s">
        <v>29</v>
      </c>
      <c r="H45" s="1">
        <v>171</v>
      </c>
      <c r="I45" s="1">
        <v>60.3</v>
      </c>
      <c r="J45" s="1">
        <f t="shared" si="2"/>
        <v>1.71</v>
      </c>
      <c r="K45" s="10">
        <f t="shared" si="3"/>
        <v>20.621729763004002</v>
      </c>
      <c r="L45" s="1">
        <v>720619</v>
      </c>
    </row>
    <row r="46" spans="1:12" x14ac:dyDescent="0.25">
      <c r="A46" t="s">
        <v>111</v>
      </c>
      <c r="B46" s="8">
        <v>7</v>
      </c>
      <c r="C46" s="8">
        <v>806107</v>
      </c>
      <c r="D46" s="8" t="s">
        <v>72</v>
      </c>
      <c r="E46" s="8" t="str">
        <f t="shared" si="0"/>
        <v>呂</v>
      </c>
      <c r="F46" s="8" t="str">
        <f t="shared" si="1"/>
        <v>呂OO</v>
      </c>
      <c r="G46" s="8" t="s">
        <v>29</v>
      </c>
      <c r="H46" s="1">
        <v>174.3</v>
      </c>
      <c r="I46" s="1">
        <v>75.599999999999994</v>
      </c>
      <c r="J46" s="1">
        <f t="shared" si="2"/>
        <v>1.7430000000000001</v>
      </c>
      <c r="K46" s="10">
        <f t="shared" si="3"/>
        <v>24.88439126557866</v>
      </c>
      <c r="L46" s="1">
        <v>720110</v>
      </c>
    </row>
    <row r="47" spans="1:12" x14ac:dyDescent="0.25">
      <c r="A47" t="s">
        <v>111</v>
      </c>
      <c r="B47" s="8">
        <v>8</v>
      </c>
      <c r="C47" s="8">
        <v>806108</v>
      </c>
      <c r="D47" s="8" t="s">
        <v>73</v>
      </c>
      <c r="E47" s="8" t="str">
        <f t="shared" si="0"/>
        <v>李</v>
      </c>
      <c r="F47" s="8" t="str">
        <f t="shared" si="1"/>
        <v>李OO</v>
      </c>
      <c r="G47" s="8" t="s">
        <v>29</v>
      </c>
      <c r="H47" s="1">
        <v>167.4</v>
      </c>
      <c r="I47" s="1">
        <v>43.1</v>
      </c>
      <c r="J47" s="1">
        <f t="shared" si="2"/>
        <v>1.6740000000000002</v>
      </c>
      <c r="K47" s="10">
        <f t="shared" si="3"/>
        <v>15.380355111345205</v>
      </c>
      <c r="L47" s="1">
        <v>700204</v>
      </c>
    </row>
    <row r="48" spans="1:12" x14ac:dyDescent="0.25">
      <c r="A48" t="s">
        <v>111</v>
      </c>
      <c r="B48" s="8">
        <v>9</v>
      </c>
      <c r="C48" s="8">
        <v>806109</v>
      </c>
      <c r="D48" s="8" t="s">
        <v>74</v>
      </c>
      <c r="E48" s="8" t="str">
        <f t="shared" si="0"/>
        <v>李</v>
      </c>
      <c r="F48" s="8" t="str">
        <f t="shared" si="1"/>
        <v>李OO</v>
      </c>
      <c r="G48" s="8" t="s">
        <v>29</v>
      </c>
      <c r="H48" s="1">
        <v>171.7</v>
      </c>
      <c r="I48" s="1">
        <v>65.5</v>
      </c>
      <c r="J48" s="1">
        <f t="shared" si="2"/>
        <v>1.7169999999999999</v>
      </c>
      <c r="K48" s="10">
        <f t="shared" si="3"/>
        <v>22.217782434655131</v>
      </c>
      <c r="L48" s="1">
        <v>721024</v>
      </c>
    </row>
    <row r="49" spans="1:12" x14ac:dyDescent="0.25">
      <c r="A49" t="s">
        <v>111</v>
      </c>
      <c r="B49" s="8">
        <v>10</v>
      </c>
      <c r="C49" s="8">
        <v>806110</v>
      </c>
      <c r="D49" s="8" t="s">
        <v>75</v>
      </c>
      <c r="E49" s="8" t="str">
        <f t="shared" si="0"/>
        <v>李</v>
      </c>
      <c r="F49" s="8" t="str">
        <f t="shared" si="1"/>
        <v>李OO</v>
      </c>
      <c r="G49" s="8" t="s">
        <v>29</v>
      </c>
      <c r="H49" s="1">
        <v>172.1</v>
      </c>
      <c r="I49" s="1">
        <v>72.2</v>
      </c>
      <c r="J49" s="1">
        <f t="shared" si="2"/>
        <v>1.7209999999999999</v>
      </c>
      <c r="K49" s="10">
        <f t="shared" si="3"/>
        <v>24.376730553733307</v>
      </c>
      <c r="L49" s="1">
        <v>740731</v>
      </c>
    </row>
    <row r="50" spans="1:12" x14ac:dyDescent="0.25">
      <c r="A50" t="s">
        <v>111</v>
      </c>
      <c r="B50" s="8">
        <v>11</v>
      </c>
      <c r="C50" s="8">
        <v>806111</v>
      </c>
      <c r="D50" s="8" t="s">
        <v>76</v>
      </c>
      <c r="E50" s="8" t="str">
        <f t="shared" si="0"/>
        <v>沈</v>
      </c>
      <c r="F50" s="8" t="str">
        <f t="shared" si="1"/>
        <v>沈OO</v>
      </c>
      <c r="G50" s="8" t="s">
        <v>29</v>
      </c>
      <c r="H50" s="1">
        <v>172</v>
      </c>
      <c r="I50" s="1">
        <v>67.3</v>
      </c>
      <c r="J50" s="1">
        <f t="shared" si="2"/>
        <v>1.72</v>
      </c>
      <c r="K50" s="10">
        <f t="shared" si="3"/>
        <v>22.748783126014064</v>
      </c>
      <c r="L50" s="1">
        <v>750905</v>
      </c>
    </row>
    <row r="51" spans="1:12" x14ac:dyDescent="0.25">
      <c r="A51" t="s">
        <v>111</v>
      </c>
      <c r="B51" s="8">
        <v>12</v>
      </c>
      <c r="C51" s="8">
        <v>806112</v>
      </c>
      <c r="D51" s="8" t="s">
        <v>77</v>
      </c>
      <c r="E51" s="8" t="str">
        <f t="shared" si="0"/>
        <v>周</v>
      </c>
      <c r="F51" s="8" t="str">
        <f t="shared" si="1"/>
        <v>周OO</v>
      </c>
      <c r="G51" s="8" t="s">
        <v>29</v>
      </c>
      <c r="H51" s="1">
        <v>159.9</v>
      </c>
      <c r="I51" s="1">
        <v>74.400000000000006</v>
      </c>
      <c r="J51" s="1">
        <f t="shared" si="2"/>
        <v>1.599</v>
      </c>
      <c r="K51" s="10">
        <f t="shared" si="3"/>
        <v>29.098862211020727</v>
      </c>
      <c r="L51" s="1">
        <v>780206</v>
      </c>
    </row>
    <row r="52" spans="1:12" x14ac:dyDescent="0.25">
      <c r="A52" t="s">
        <v>111</v>
      </c>
      <c r="B52" s="8">
        <v>13</v>
      </c>
      <c r="C52" s="8">
        <v>806113</v>
      </c>
      <c r="D52" s="8" t="s">
        <v>78</v>
      </c>
      <c r="E52" s="8" t="str">
        <f t="shared" si="0"/>
        <v>周</v>
      </c>
      <c r="F52" s="8" t="str">
        <f t="shared" si="1"/>
        <v>周OO</v>
      </c>
      <c r="G52" s="8" t="s">
        <v>29</v>
      </c>
      <c r="H52" s="1">
        <v>172.3</v>
      </c>
      <c r="I52" s="1">
        <v>89.7</v>
      </c>
      <c r="J52" s="1">
        <f t="shared" si="2"/>
        <v>1.7230000000000001</v>
      </c>
      <c r="K52" s="10">
        <f t="shared" si="3"/>
        <v>30.214950573124053</v>
      </c>
      <c r="L52" s="1">
        <v>800903</v>
      </c>
    </row>
    <row r="53" spans="1:12" x14ac:dyDescent="0.25">
      <c r="A53" t="s">
        <v>111</v>
      </c>
      <c r="B53" s="8">
        <v>14</v>
      </c>
      <c r="C53" s="8">
        <v>806114</v>
      </c>
      <c r="D53" s="8" t="s">
        <v>79</v>
      </c>
      <c r="E53" s="8" t="str">
        <f t="shared" si="0"/>
        <v>周</v>
      </c>
      <c r="F53" s="8" t="str">
        <f t="shared" si="1"/>
        <v>周OO</v>
      </c>
      <c r="G53" s="8" t="s">
        <v>29</v>
      </c>
      <c r="H53" s="1">
        <v>168.5</v>
      </c>
      <c r="I53" s="1">
        <v>55.5</v>
      </c>
      <c r="J53" s="1">
        <f t="shared" si="2"/>
        <v>1.6850000000000001</v>
      </c>
      <c r="K53" s="10">
        <f t="shared" si="3"/>
        <v>19.547587810053798</v>
      </c>
      <c r="L53" s="1">
        <v>821215</v>
      </c>
    </row>
    <row r="54" spans="1:12" x14ac:dyDescent="0.25">
      <c r="A54" t="s">
        <v>111</v>
      </c>
      <c r="B54" s="8">
        <v>15</v>
      </c>
      <c r="C54" s="8">
        <v>806115</v>
      </c>
      <c r="D54" s="8" t="s">
        <v>80</v>
      </c>
      <c r="E54" s="8" t="str">
        <f t="shared" si="0"/>
        <v>林</v>
      </c>
      <c r="F54" s="8" t="str">
        <f t="shared" si="1"/>
        <v>林OO</v>
      </c>
      <c r="G54" s="8" t="s">
        <v>29</v>
      </c>
      <c r="H54" s="1">
        <v>184</v>
      </c>
      <c r="I54" s="1">
        <v>77.7</v>
      </c>
      <c r="J54" s="1">
        <f t="shared" si="2"/>
        <v>1.84</v>
      </c>
      <c r="K54" s="10">
        <f t="shared" si="3"/>
        <v>22.950141776937617</v>
      </c>
      <c r="L54" s="1">
        <v>681108</v>
      </c>
    </row>
    <row r="55" spans="1:12" x14ac:dyDescent="0.25">
      <c r="A55" t="s">
        <v>111</v>
      </c>
      <c r="B55" s="8">
        <v>16</v>
      </c>
      <c r="C55" s="8">
        <v>806116</v>
      </c>
      <c r="D55" s="8" t="s">
        <v>81</v>
      </c>
      <c r="E55" s="8" t="str">
        <f t="shared" si="0"/>
        <v>林</v>
      </c>
      <c r="F55" s="8" t="str">
        <f t="shared" si="1"/>
        <v>林OO</v>
      </c>
      <c r="G55" s="8" t="s">
        <v>29</v>
      </c>
      <c r="H55" s="1">
        <v>166</v>
      </c>
      <c r="I55" s="1">
        <v>74.599999999999994</v>
      </c>
      <c r="J55" s="1">
        <f t="shared" si="2"/>
        <v>1.66</v>
      </c>
      <c r="K55" s="10">
        <f t="shared" si="3"/>
        <v>27.072143997677458</v>
      </c>
      <c r="L55" s="1">
        <v>690116</v>
      </c>
    </row>
    <row r="56" spans="1:12" x14ac:dyDescent="0.25">
      <c r="A56" t="s">
        <v>111</v>
      </c>
      <c r="B56" s="8">
        <v>17</v>
      </c>
      <c r="C56" s="8">
        <v>806117</v>
      </c>
      <c r="D56" s="8" t="s">
        <v>82</v>
      </c>
      <c r="E56" s="8" t="str">
        <f t="shared" si="0"/>
        <v>洪</v>
      </c>
      <c r="F56" s="8" t="str">
        <f t="shared" si="1"/>
        <v>洪OO</v>
      </c>
      <c r="G56" s="8" t="s">
        <v>29</v>
      </c>
      <c r="H56" s="1">
        <v>173.6</v>
      </c>
      <c r="I56" s="1">
        <v>53.7</v>
      </c>
      <c r="J56" s="1">
        <f t="shared" si="2"/>
        <v>1.736</v>
      </c>
      <c r="K56" s="10">
        <f t="shared" si="3"/>
        <v>17.818651914459853</v>
      </c>
      <c r="L56" s="1">
        <v>690219</v>
      </c>
    </row>
    <row r="57" spans="1:12" x14ac:dyDescent="0.25">
      <c r="A57" t="s">
        <v>111</v>
      </c>
      <c r="B57" s="8">
        <v>18</v>
      </c>
      <c r="C57" s="8">
        <v>806118</v>
      </c>
      <c r="D57" s="8" t="s">
        <v>83</v>
      </c>
      <c r="E57" s="8" t="str">
        <f t="shared" si="0"/>
        <v>唐</v>
      </c>
      <c r="F57" s="8" t="str">
        <f t="shared" si="1"/>
        <v>唐OO</v>
      </c>
      <c r="G57" s="8" t="s">
        <v>29</v>
      </c>
      <c r="H57" s="1">
        <v>171.2</v>
      </c>
      <c r="I57" s="1">
        <v>58.9</v>
      </c>
      <c r="J57" s="1">
        <f t="shared" si="2"/>
        <v>1.712</v>
      </c>
      <c r="K57" s="10">
        <f t="shared" si="3"/>
        <v>20.095914490348502</v>
      </c>
      <c r="L57" s="1">
        <v>720311</v>
      </c>
    </row>
    <row r="58" spans="1:12" x14ac:dyDescent="0.25">
      <c r="A58" t="s">
        <v>111</v>
      </c>
      <c r="B58" s="8">
        <v>19</v>
      </c>
      <c r="C58" s="8">
        <v>806119</v>
      </c>
      <c r="D58" s="8" t="s">
        <v>84</v>
      </c>
      <c r="E58" s="8" t="str">
        <f t="shared" si="0"/>
        <v>高</v>
      </c>
      <c r="F58" s="8" t="str">
        <f t="shared" si="1"/>
        <v>高OO</v>
      </c>
      <c r="G58" s="8" t="s">
        <v>29</v>
      </c>
      <c r="H58" s="1">
        <v>176.6</v>
      </c>
      <c r="I58" s="1">
        <v>91.1</v>
      </c>
      <c r="J58" s="1">
        <f t="shared" si="2"/>
        <v>1.766</v>
      </c>
      <c r="K58" s="10">
        <f t="shared" si="3"/>
        <v>29.210364645390662</v>
      </c>
      <c r="L58" s="1">
        <v>730129</v>
      </c>
    </row>
    <row r="59" spans="1:12" x14ac:dyDescent="0.25">
      <c r="A59" t="s">
        <v>111</v>
      </c>
      <c r="B59" s="8">
        <v>20</v>
      </c>
      <c r="C59" s="8">
        <v>806120</v>
      </c>
      <c r="D59" s="8" t="s">
        <v>85</v>
      </c>
      <c r="E59" s="8" t="str">
        <f t="shared" si="0"/>
        <v>康</v>
      </c>
      <c r="F59" s="8" t="str">
        <f t="shared" si="1"/>
        <v>康OO</v>
      </c>
      <c r="G59" s="8" t="s">
        <v>29</v>
      </c>
      <c r="H59" s="1">
        <v>168.1</v>
      </c>
      <c r="I59" s="1">
        <v>52.3</v>
      </c>
      <c r="J59" s="1">
        <f t="shared" si="2"/>
        <v>1.681</v>
      </c>
      <c r="K59" s="10">
        <f t="shared" si="3"/>
        <v>18.508288563682491</v>
      </c>
      <c r="L59" s="1">
        <v>730326</v>
      </c>
    </row>
    <row r="60" spans="1:12" x14ac:dyDescent="0.25">
      <c r="A60" t="s">
        <v>111</v>
      </c>
      <c r="B60" s="8">
        <v>21</v>
      </c>
      <c r="C60" s="8">
        <v>806121</v>
      </c>
      <c r="D60" s="8" t="s">
        <v>86</v>
      </c>
      <c r="E60" s="8" t="str">
        <f t="shared" si="0"/>
        <v>張</v>
      </c>
      <c r="F60" s="8" t="str">
        <f t="shared" si="1"/>
        <v>張OO</v>
      </c>
      <c r="G60" s="8" t="s">
        <v>29</v>
      </c>
      <c r="H60" s="1">
        <v>166.4</v>
      </c>
      <c r="I60" s="1">
        <v>54.4</v>
      </c>
      <c r="J60" s="1">
        <f t="shared" si="2"/>
        <v>1.6640000000000001</v>
      </c>
      <c r="K60" s="10">
        <f t="shared" si="3"/>
        <v>19.646819526627212</v>
      </c>
      <c r="L60" s="1">
        <v>750920</v>
      </c>
    </row>
    <row r="61" spans="1:12" x14ac:dyDescent="0.25">
      <c r="A61" t="s">
        <v>111</v>
      </c>
      <c r="B61" s="8">
        <v>22</v>
      </c>
      <c r="C61" s="8">
        <v>806122</v>
      </c>
      <c r="D61" s="8" t="s">
        <v>87</v>
      </c>
      <c r="E61" s="8" t="str">
        <f t="shared" si="0"/>
        <v>張</v>
      </c>
      <c r="F61" s="8" t="str">
        <f t="shared" si="1"/>
        <v>張OO</v>
      </c>
      <c r="G61" s="8" t="s">
        <v>29</v>
      </c>
      <c r="H61" s="1">
        <v>180.8</v>
      </c>
      <c r="I61" s="1">
        <v>64.900000000000006</v>
      </c>
      <c r="J61" s="1">
        <f t="shared" si="2"/>
        <v>1.8080000000000001</v>
      </c>
      <c r="K61" s="10">
        <f t="shared" si="3"/>
        <v>19.853992090218497</v>
      </c>
      <c r="L61" s="1">
        <v>760506</v>
      </c>
    </row>
    <row r="62" spans="1:12" x14ac:dyDescent="0.25">
      <c r="A62" t="s">
        <v>111</v>
      </c>
      <c r="B62" s="8">
        <v>23</v>
      </c>
      <c r="C62" s="8">
        <v>806123</v>
      </c>
      <c r="D62" s="8" t="s">
        <v>88</v>
      </c>
      <c r="E62" s="8" t="str">
        <f t="shared" si="0"/>
        <v>許</v>
      </c>
      <c r="F62" s="8" t="str">
        <f t="shared" si="1"/>
        <v>許OO</v>
      </c>
      <c r="G62" s="8" t="s">
        <v>29</v>
      </c>
      <c r="H62" s="1">
        <v>171.3</v>
      </c>
      <c r="I62" s="1">
        <v>65.599999999999994</v>
      </c>
      <c r="J62" s="1">
        <f t="shared" si="2"/>
        <v>1.7130000000000001</v>
      </c>
      <c r="K62" s="10">
        <f t="shared" si="3"/>
        <v>22.35574326200965</v>
      </c>
      <c r="L62" s="1">
        <v>760627</v>
      </c>
    </row>
    <row r="63" spans="1:12" x14ac:dyDescent="0.25">
      <c r="A63" t="s">
        <v>111</v>
      </c>
      <c r="B63" s="8">
        <v>24</v>
      </c>
      <c r="C63" s="8">
        <v>806124</v>
      </c>
      <c r="D63" s="8" t="s">
        <v>89</v>
      </c>
      <c r="E63" s="8" t="str">
        <f t="shared" si="0"/>
        <v>許</v>
      </c>
      <c r="F63" s="8" t="str">
        <f t="shared" si="1"/>
        <v>許OO</v>
      </c>
      <c r="G63" s="8" t="s">
        <v>29</v>
      </c>
      <c r="H63" s="1">
        <v>167.7</v>
      </c>
      <c r="I63" s="1">
        <v>63.2</v>
      </c>
      <c r="J63" s="1">
        <f t="shared" si="2"/>
        <v>1.6769999999999998</v>
      </c>
      <c r="K63" s="10">
        <f t="shared" si="3"/>
        <v>22.472477437739332</v>
      </c>
      <c r="L63" s="1">
        <v>750417</v>
      </c>
    </row>
    <row r="64" spans="1:12" x14ac:dyDescent="0.25">
      <c r="A64" t="s">
        <v>111</v>
      </c>
      <c r="B64" s="8">
        <v>25</v>
      </c>
      <c r="C64" s="8">
        <v>806125</v>
      </c>
      <c r="D64" s="8" t="s">
        <v>90</v>
      </c>
      <c r="E64" s="8" t="str">
        <f t="shared" si="0"/>
        <v>陳</v>
      </c>
      <c r="F64" s="8" t="str">
        <f t="shared" si="1"/>
        <v>陳OO</v>
      </c>
      <c r="G64" s="8" t="s">
        <v>29</v>
      </c>
      <c r="H64" s="1">
        <v>171.8</v>
      </c>
      <c r="I64" s="1">
        <v>66.3</v>
      </c>
      <c r="J64" s="1">
        <f t="shared" si="2"/>
        <v>1.7180000000000002</v>
      </c>
      <c r="K64" s="10">
        <f t="shared" si="3"/>
        <v>22.462971671583897</v>
      </c>
      <c r="L64" s="1">
        <v>771123</v>
      </c>
    </row>
    <row r="65" spans="1:12" x14ac:dyDescent="0.25">
      <c r="A65" t="s">
        <v>111</v>
      </c>
      <c r="B65" s="8">
        <v>26</v>
      </c>
      <c r="C65" s="8">
        <v>806126</v>
      </c>
      <c r="D65" s="8" t="s">
        <v>91</v>
      </c>
      <c r="E65" s="8" t="str">
        <f t="shared" si="0"/>
        <v>陳</v>
      </c>
      <c r="F65" s="8" t="str">
        <f t="shared" si="1"/>
        <v>陳OO</v>
      </c>
      <c r="G65" s="8" t="s">
        <v>29</v>
      </c>
      <c r="H65" s="1">
        <v>163.69999999999999</v>
      </c>
      <c r="I65" s="1">
        <v>44</v>
      </c>
      <c r="J65" s="1">
        <f t="shared" si="2"/>
        <v>1.6369999999999998</v>
      </c>
      <c r="K65" s="10">
        <f t="shared" si="3"/>
        <v>16.419325695610333</v>
      </c>
      <c r="L65" s="1">
        <v>780418</v>
      </c>
    </row>
    <row r="66" spans="1:12" x14ac:dyDescent="0.25">
      <c r="A66" t="s">
        <v>111</v>
      </c>
      <c r="B66" s="8">
        <v>27</v>
      </c>
      <c r="C66" s="8">
        <v>806127</v>
      </c>
      <c r="D66" s="8" t="s">
        <v>92</v>
      </c>
      <c r="E66" s="8" t="str">
        <f t="shared" si="0"/>
        <v>陳</v>
      </c>
      <c r="F66" s="8" t="str">
        <f t="shared" si="1"/>
        <v>陳OO</v>
      </c>
      <c r="G66" s="8" t="s">
        <v>29</v>
      </c>
      <c r="H66" s="1">
        <v>169.9</v>
      </c>
      <c r="I66" s="1">
        <v>51</v>
      </c>
      <c r="J66" s="1">
        <f t="shared" si="2"/>
        <v>1.6990000000000001</v>
      </c>
      <c r="K66" s="10">
        <f t="shared" si="3"/>
        <v>17.667838402328549</v>
      </c>
      <c r="L66" s="1">
        <v>790104</v>
      </c>
    </row>
    <row r="67" spans="1:12" x14ac:dyDescent="0.25">
      <c r="A67" t="s">
        <v>111</v>
      </c>
      <c r="B67" s="8">
        <v>28</v>
      </c>
      <c r="C67" s="8">
        <v>806128</v>
      </c>
      <c r="D67" s="8" t="s">
        <v>93</v>
      </c>
      <c r="E67" s="8" t="str">
        <f t="shared" ref="E67:E78" si="4">LEFT(D67,1)</f>
        <v>陳</v>
      </c>
      <c r="F67" s="8" t="str">
        <f t="shared" ref="F67:F78" si="5">E67&amp;"OO"</f>
        <v>陳OO</v>
      </c>
      <c r="G67" s="8" t="s">
        <v>29</v>
      </c>
      <c r="H67" s="1">
        <v>167.2</v>
      </c>
      <c r="I67" s="1">
        <v>52</v>
      </c>
      <c r="J67" s="1">
        <f t="shared" ref="J67:J78" si="6">H67/100</f>
        <v>1.6719999999999999</v>
      </c>
      <c r="K67" s="10">
        <f t="shared" ref="K67:K78" si="7">I67/J67^2</f>
        <v>18.600764634509286</v>
      </c>
      <c r="L67" s="1">
        <v>791005</v>
      </c>
    </row>
    <row r="68" spans="1:12" x14ac:dyDescent="0.25">
      <c r="A68" t="s">
        <v>111</v>
      </c>
      <c r="B68" s="8">
        <v>29</v>
      </c>
      <c r="C68" s="8">
        <v>806129</v>
      </c>
      <c r="D68" s="8" t="s">
        <v>94</v>
      </c>
      <c r="E68" s="8" t="str">
        <f t="shared" si="4"/>
        <v>楊</v>
      </c>
      <c r="F68" s="8" t="str">
        <f t="shared" si="5"/>
        <v>楊OO</v>
      </c>
      <c r="G68" s="8" t="s">
        <v>29</v>
      </c>
      <c r="H68" s="1">
        <v>173.6</v>
      </c>
      <c r="I68" s="1">
        <v>61.9</v>
      </c>
      <c r="J68" s="1">
        <f t="shared" si="6"/>
        <v>1.736</v>
      </c>
      <c r="K68" s="10">
        <f t="shared" si="7"/>
        <v>20.539563379982585</v>
      </c>
      <c r="L68" s="1">
        <v>810503</v>
      </c>
    </row>
    <row r="69" spans="1:12" x14ac:dyDescent="0.25">
      <c r="A69" t="s">
        <v>111</v>
      </c>
      <c r="B69" s="8">
        <v>30</v>
      </c>
      <c r="C69" s="8">
        <v>806130</v>
      </c>
      <c r="D69" s="8" t="s">
        <v>95</v>
      </c>
      <c r="E69" s="8" t="str">
        <f t="shared" si="4"/>
        <v>楊</v>
      </c>
      <c r="F69" s="8" t="str">
        <f t="shared" si="5"/>
        <v>楊OO</v>
      </c>
      <c r="G69" s="8" t="s">
        <v>29</v>
      </c>
      <c r="H69" s="1">
        <v>167.4</v>
      </c>
      <c r="I69" s="1">
        <v>56.5</v>
      </c>
      <c r="J69" s="1">
        <f t="shared" si="6"/>
        <v>1.6740000000000002</v>
      </c>
      <c r="K69" s="10">
        <f t="shared" si="7"/>
        <v>20.162182454547658</v>
      </c>
      <c r="L69" s="1">
        <v>681023</v>
      </c>
    </row>
    <row r="70" spans="1:12" x14ac:dyDescent="0.25">
      <c r="A70" t="s">
        <v>111</v>
      </c>
      <c r="B70" s="8">
        <v>31</v>
      </c>
      <c r="C70" s="8">
        <v>806131</v>
      </c>
      <c r="D70" s="8" t="s">
        <v>96</v>
      </c>
      <c r="E70" s="8" t="str">
        <f t="shared" si="4"/>
        <v>楊</v>
      </c>
      <c r="F70" s="8" t="str">
        <f t="shared" si="5"/>
        <v>楊OO</v>
      </c>
      <c r="G70" s="8" t="s">
        <v>29</v>
      </c>
      <c r="H70" s="1">
        <v>178.1</v>
      </c>
      <c r="I70" s="1">
        <v>69.900000000000006</v>
      </c>
      <c r="J70" s="1">
        <f t="shared" si="6"/>
        <v>1.7809999999999999</v>
      </c>
      <c r="K70" s="10">
        <f t="shared" si="7"/>
        <v>22.036840932155222</v>
      </c>
      <c r="L70" s="1">
        <v>721203</v>
      </c>
    </row>
    <row r="71" spans="1:12" x14ac:dyDescent="0.25">
      <c r="A71" t="s">
        <v>111</v>
      </c>
      <c r="B71" s="8">
        <v>32</v>
      </c>
      <c r="C71" s="8">
        <v>806132</v>
      </c>
      <c r="D71" s="8" t="s">
        <v>97</v>
      </c>
      <c r="E71" s="8" t="str">
        <f t="shared" si="4"/>
        <v>劉</v>
      </c>
      <c r="F71" s="8" t="str">
        <f t="shared" si="5"/>
        <v>劉OO</v>
      </c>
      <c r="G71" s="8" t="s">
        <v>29</v>
      </c>
      <c r="H71" s="1">
        <v>179.3</v>
      </c>
      <c r="I71" s="1">
        <v>99.6</v>
      </c>
      <c r="J71" s="1">
        <f t="shared" si="6"/>
        <v>1.7930000000000001</v>
      </c>
      <c r="K71" s="10">
        <f t="shared" si="7"/>
        <v>30.981237376934338</v>
      </c>
      <c r="L71" s="1">
        <v>740219</v>
      </c>
    </row>
    <row r="72" spans="1:12" x14ac:dyDescent="0.25">
      <c r="A72" t="s">
        <v>111</v>
      </c>
      <c r="B72" s="8">
        <v>33</v>
      </c>
      <c r="C72" s="8">
        <v>806133</v>
      </c>
      <c r="D72" s="8" t="s">
        <v>98</v>
      </c>
      <c r="E72" s="8" t="str">
        <f t="shared" si="4"/>
        <v>劉</v>
      </c>
      <c r="F72" s="8" t="str">
        <f t="shared" si="5"/>
        <v>劉OO</v>
      </c>
      <c r="G72" s="8" t="s">
        <v>29</v>
      </c>
      <c r="H72" s="1">
        <v>171.3</v>
      </c>
      <c r="I72" s="1">
        <v>67</v>
      </c>
      <c r="J72" s="1">
        <f t="shared" si="6"/>
        <v>1.7130000000000001</v>
      </c>
      <c r="K72" s="10">
        <f t="shared" si="7"/>
        <v>22.832847538942783</v>
      </c>
      <c r="L72" s="1">
        <v>781216</v>
      </c>
    </row>
    <row r="73" spans="1:12" x14ac:dyDescent="0.25">
      <c r="A73" t="s">
        <v>111</v>
      </c>
      <c r="B73" s="8">
        <v>34</v>
      </c>
      <c r="C73" s="8">
        <v>806134</v>
      </c>
      <c r="D73" s="8" t="s">
        <v>99</v>
      </c>
      <c r="E73" s="8" t="str">
        <f t="shared" si="4"/>
        <v>劉</v>
      </c>
      <c r="F73" s="8" t="str">
        <f t="shared" si="5"/>
        <v>劉OO</v>
      </c>
      <c r="G73" s="8" t="s">
        <v>29</v>
      </c>
      <c r="H73" s="1">
        <v>174.3</v>
      </c>
      <c r="I73" s="1">
        <v>66</v>
      </c>
      <c r="J73" s="1">
        <f t="shared" si="6"/>
        <v>1.7430000000000001</v>
      </c>
      <c r="K73" s="10">
        <f t="shared" si="7"/>
        <v>21.724468565187721</v>
      </c>
      <c r="L73" s="1">
        <v>750314</v>
      </c>
    </row>
    <row r="74" spans="1:12" x14ac:dyDescent="0.25">
      <c r="A74" t="s">
        <v>111</v>
      </c>
      <c r="B74" s="8">
        <v>35</v>
      </c>
      <c r="C74" s="8">
        <v>806135</v>
      </c>
      <c r="D74" s="8" t="s">
        <v>100</v>
      </c>
      <c r="E74" s="8" t="str">
        <f t="shared" si="4"/>
        <v>潘</v>
      </c>
      <c r="F74" s="8" t="str">
        <f t="shared" si="5"/>
        <v>潘OO</v>
      </c>
      <c r="G74" s="8" t="s">
        <v>29</v>
      </c>
      <c r="H74" s="1">
        <v>177.9</v>
      </c>
      <c r="I74" s="1">
        <v>61.8</v>
      </c>
      <c r="J74" s="1">
        <f t="shared" si="6"/>
        <v>1.7790000000000001</v>
      </c>
      <c r="K74" s="10">
        <f t="shared" si="7"/>
        <v>19.527047330339816</v>
      </c>
      <c r="L74" s="1">
        <v>700718</v>
      </c>
    </row>
    <row r="75" spans="1:12" x14ac:dyDescent="0.25">
      <c r="A75" t="s">
        <v>111</v>
      </c>
      <c r="B75" s="8">
        <v>36</v>
      </c>
      <c r="C75" s="8">
        <v>806136</v>
      </c>
      <c r="D75" s="8" t="s">
        <v>101</v>
      </c>
      <c r="E75" s="8" t="str">
        <f t="shared" si="4"/>
        <v>賴</v>
      </c>
      <c r="F75" s="8" t="str">
        <f t="shared" si="5"/>
        <v>賴OO</v>
      </c>
      <c r="G75" s="8" t="s">
        <v>29</v>
      </c>
      <c r="H75" s="1">
        <v>163.30000000000001</v>
      </c>
      <c r="I75" s="1">
        <v>46.1</v>
      </c>
      <c r="J75" s="1">
        <f t="shared" si="6"/>
        <v>1.633</v>
      </c>
      <c r="K75" s="10">
        <f t="shared" si="7"/>
        <v>17.287355218400048</v>
      </c>
      <c r="L75" s="1">
        <v>770830</v>
      </c>
    </row>
    <row r="76" spans="1:12" x14ac:dyDescent="0.25">
      <c r="A76" t="s">
        <v>111</v>
      </c>
      <c r="B76" s="8">
        <v>37</v>
      </c>
      <c r="C76" s="8">
        <v>806137</v>
      </c>
      <c r="D76" s="8" t="s">
        <v>102</v>
      </c>
      <c r="E76" s="8" t="str">
        <f t="shared" si="4"/>
        <v>鍾</v>
      </c>
      <c r="F76" s="8" t="str">
        <f t="shared" si="5"/>
        <v>鍾OO</v>
      </c>
      <c r="G76" s="8" t="s">
        <v>29</v>
      </c>
      <c r="H76" s="1">
        <v>163.80000000000001</v>
      </c>
      <c r="I76" s="1">
        <v>50.5</v>
      </c>
      <c r="J76" s="1">
        <f t="shared" si="6"/>
        <v>1.6380000000000001</v>
      </c>
      <c r="K76" s="10">
        <f t="shared" si="7"/>
        <v>18.821905268791713</v>
      </c>
      <c r="L76" s="1">
        <v>790714</v>
      </c>
    </row>
    <row r="77" spans="1:12" x14ac:dyDescent="0.25">
      <c r="A77" t="s">
        <v>111</v>
      </c>
      <c r="B77" s="8">
        <v>38</v>
      </c>
      <c r="C77" s="8">
        <v>706125</v>
      </c>
      <c r="D77" s="8" t="s">
        <v>103</v>
      </c>
      <c r="E77" s="8" t="str">
        <f t="shared" si="4"/>
        <v>陳</v>
      </c>
      <c r="F77" s="8" t="str">
        <f t="shared" si="5"/>
        <v>陳OO</v>
      </c>
      <c r="G77" s="8" t="s">
        <v>29</v>
      </c>
      <c r="H77" s="1">
        <v>171</v>
      </c>
      <c r="I77" s="1">
        <v>56.8</v>
      </c>
      <c r="J77" s="1">
        <f t="shared" si="6"/>
        <v>1.71</v>
      </c>
      <c r="K77" s="10">
        <f t="shared" si="7"/>
        <v>19.424780274272425</v>
      </c>
      <c r="L77" s="1">
        <v>800923</v>
      </c>
    </row>
    <row r="78" spans="1:12" x14ac:dyDescent="0.25">
      <c r="A78" t="s">
        <v>111</v>
      </c>
      <c r="B78" s="8">
        <v>39</v>
      </c>
      <c r="C78" s="8">
        <v>706216</v>
      </c>
      <c r="D78" s="8" t="s">
        <v>104</v>
      </c>
      <c r="E78" s="8" t="str">
        <f t="shared" si="4"/>
        <v>張</v>
      </c>
      <c r="F78" s="8" t="str">
        <f t="shared" si="5"/>
        <v>張OO</v>
      </c>
      <c r="G78" s="8" t="s">
        <v>29</v>
      </c>
      <c r="H78" s="1">
        <v>174.3</v>
      </c>
      <c r="I78" s="1">
        <v>64.3</v>
      </c>
      <c r="J78" s="1">
        <f t="shared" si="6"/>
        <v>1.7430000000000001</v>
      </c>
      <c r="K78" s="10">
        <f t="shared" si="7"/>
        <v>21.164898920326824</v>
      </c>
      <c r="L78" s="1">
        <v>830915</v>
      </c>
    </row>
    <row r="80" spans="1:12" x14ac:dyDescent="0.25">
      <c r="A80" t="s">
        <v>115</v>
      </c>
      <c r="H80">
        <f>MAX(H2:H78)</f>
        <v>184</v>
      </c>
      <c r="I80">
        <f t="shared" ref="I80:L80" si="8">MAX(I2:I78)</f>
        <v>99.6</v>
      </c>
      <c r="J80">
        <f t="shared" si="8"/>
        <v>1.84</v>
      </c>
      <c r="K80">
        <f t="shared" si="8"/>
        <v>31.034201830707225</v>
      </c>
      <c r="L80">
        <f t="shared" si="8"/>
        <v>840424</v>
      </c>
    </row>
    <row r="81" spans="1:12" x14ac:dyDescent="0.25">
      <c r="A81" t="s">
        <v>116</v>
      </c>
      <c r="H81">
        <f>MIN(H2:H78)</f>
        <v>158.19999999999999</v>
      </c>
      <c r="I81">
        <f t="shared" ref="I81:L81" si="9">MIN(I2:I78)</f>
        <v>43.1</v>
      </c>
      <c r="J81">
        <f t="shared" si="9"/>
        <v>1.5819999999999999</v>
      </c>
      <c r="K81">
        <f t="shared" si="9"/>
        <v>14.849876736722535</v>
      </c>
      <c r="L81">
        <f t="shared" si="9"/>
        <v>681004</v>
      </c>
    </row>
    <row r="82" spans="1:12" x14ac:dyDescent="0.25">
      <c r="A82" t="s">
        <v>117</v>
      </c>
      <c r="B82">
        <f>COUNT(B2:B81)</f>
        <v>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工作表1 (2)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hsiao</dc:creator>
  <cp:lastModifiedBy>stu44</cp:lastModifiedBy>
  <dcterms:created xsi:type="dcterms:W3CDTF">2019-10-12T14:20:50Z</dcterms:created>
  <dcterms:modified xsi:type="dcterms:W3CDTF">2019-10-25T06:48:41Z</dcterms:modified>
</cp:coreProperties>
</file>